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95" windowWidth="19320" windowHeight="6255" activeTab="0"/>
  </bookViews>
  <sheets>
    <sheet name="Sheet1" sheetId="1" r:id="rId1"/>
    <sheet name="Sheet2" sheetId="2" r:id="rId2"/>
  </sheets>
  <definedNames>
    <definedName name="_xlnm.Print_Area" localSheetId="0">'Sheet1'!$A$1:$T$45</definedName>
  </definedNames>
  <calcPr fullCalcOnLoad="1"/>
</workbook>
</file>

<file path=xl/sharedStrings.xml><?xml version="1.0" encoding="utf-8"?>
<sst xmlns="http://schemas.openxmlformats.org/spreadsheetml/2006/main" count="102" uniqueCount="70">
  <si>
    <t>用途</t>
  </si>
  <si>
    <t>-</t>
  </si>
  <si>
    <t>台所流し</t>
  </si>
  <si>
    <t>洗濯流し</t>
  </si>
  <si>
    <t>洗面器</t>
  </si>
  <si>
    <t>浴槽（和式）</t>
  </si>
  <si>
    <t>浴槽（洋式）</t>
  </si>
  <si>
    <t>シャワー</t>
  </si>
  <si>
    <t>小便器（洗浄タンク）</t>
  </si>
  <si>
    <t>小便器（洗浄弁）</t>
  </si>
  <si>
    <t>大便器（洗浄タンク）</t>
  </si>
  <si>
    <t>大便器（洗浄弁）</t>
  </si>
  <si>
    <t>手洗器</t>
  </si>
  <si>
    <t>消火栓（小型）</t>
  </si>
  <si>
    <t>散水</t>
  </si>
  <si>
    <t>洗車</t>
  </si>
  <si>
    <t>～</t>
  </si>
  <si>
    <t>使用水量</t>
  </si>
  <si>
    <t>（L/min）</t>
  </si>
  <si>
    <t>小計</t>
  </si>
  <si>
    <t>（L/min）</t>
  </si>
  <si>
    <t>設定水量</t>
  </si>
  <si>
    <t>【種類別吐出量】　（P329　表9.6.2より）</t>
  </si>
  <si>
    <t>＝</t>
  </si>
  <si>
    <t>÷</t>
  </si>
  <si>
    <t>×</t>
  </si>
  <si>
    <t>（m3/h）</t>
  </si>
  <si>
    <t>【水道メータ型式別使用流量及び使用量】　（P172　表4.3.1より）</t>
  </si>
  <si>
    <t>型式及</t>
  </si>
  <si>
    <t>び口径</t>
  </si>
  <si>
    <t>（mm）</t>
  </si>
  <si>
    <t>適正使用</t>
  </si>
  <si>
    <t>流量範囲</t>
  </si>
  <si>
    <t>一時間/日以内</t>
  </si>
  <si>
    <t>使用の場合</t>
  </si>
  <si>
    <t>瞬時的使用の</t>
  </si>
  <si>
    <t>場合</t>
  </si>
  <si>
    <t>一時的使用の許容流量（m3/h）</t>
  </si>
  <si>
    <t>瞬時的使用の場合</t>
  </si>
  <si>
    <t>の範囲内であるので</t>
  </si>
  <si>
    <t>用　　途</t>
  </si>
  <si>
    <t>給水用具数</t>
  </si>
  <si>
    <t>一時的使用の許容流量（m3/h）</t>
  </si>
  <si>
    <t>メーター口径を</t>
  </si>
  <si>
    <t>1～3</t>
  </si>
  <si>
    <r>
      <t>4～</t>
    </r>
    <r>
      <rPr>
        <sz val="11"/>
        <color theme="1"/>
        <rFont val="Calibri"/>
        <family val="3"/>
      </rPr>
      <t>10</t>
    </r>
  </si>
  <si>
    <r>
      <t>1</t>
    </r>
    <r>
      <rPr>
        <sz val="11"/>
        <color theme="1"/>
        <rFont val="Calibri"/>
        <family val="3"/>
      </rPr>
      <t>1</t>
    </r>
    <r>
      <rPr>
        <sz val="11"/>
        <color indexed="8"/>
        <rFont val="ＭＳ Ｐゴシック"/>
        <family val="3"/>
      </rPr>
      <t>～</t>
    </r>
    <r>
      <rPr>
        <sz val="11"/>
        <color theme="1"/>
        <rFont val="Calibri"/>
        <family val="3"/>
      </rPr>
      <t>20</t>
    </r>
  </si>
  <si>
    <r>
      <t>21～3</t>
    </r>
    <r>
      <rPr>
        <sz val="11"/>
        <color theme="1"/>
        <rFont val="Calibri"/>
        <family val="3"/>
      </rPr>
      <t>0</t>
    </r>
  </si>
  <si>
    <r>
      <t>31～</t>
    </r>
    <r>
      <rPr>
        <sz val="11"/>
        <color theme="1"/>
        <rFont val="Calibri"/>
        <family val="3"/>
      </rPr>
      <t>40</t>
    </r>
  </si>
  <si>
    <r>
      <t>41～</t>
    </r>
    <r>
      <rPr>
        <sz val="11"/>
        <color theme="1"/>
        <rFont val="Calibri"/>
        <family val="3"/>
      </rPr>
      <t>60</t>
    </r>
  </si>
  <si>
    <r>
      <t>61～</t>
    </r>
    <r>
      <rPr>
        <sz val="11"/>
        <color theme="1"/>
        <rFont val="Calibri"/>
        <family val="3"/>
      </rPr>
      <t>80</t>
    </r>
  </si>
  <si>
    <r>
      <t>【給水戸数と同時使用率】　（P3</t>
    </r>
    <r>
      <rPr>
        <sz val="11"/>
        <color theme="1"/>
        <rFont val="Calibri"/>
        <family val="3"/>
      </rPr>
      <t>30</t>
    </r>
    <r>
      <rPr>
        <sz val="11"/>
        <color indexed="8"/>
        <rFont val="ＭＳ Ｐゴシック"/>
        <family val="3"/>
      </rPr>
      <t>　表9.6.</t>
    </r>
    <r>
      <rPr>
        <sz val="11"/>
        <color theme="1"/>
        <rFont val="Calibri"/>
        <family val="3"/>
      </rPr>
      <t>5</t>
    </r>
    <r>
      <rPr>
        <sz val="11"/>
        <color indexed="8"/>
        <rFont val="ＭＳ Ｐゴシック"/>
        <family val="3"/>
      </rPr>
      <t>より）</t>
    </r>
  </si>
  <si>
    <t>同時使用水量</t>
  </si>
  <si>
    <t>一戸の使用水量</t>
  </si>
  <si>
    <t>全計画戸数</t>
  </si>
  <si>
    <t>同時使用戸数率</t>
  </si>
  <si>
    <t>戸　　　　　数</t>
  </si>
  <si>
    <t>同時使用戸数率（％）</t>
  </si>
  <si>
    <t>合　　　計</t>
  </si>
  <si>
    <t>同時に使用する給水用具の選定は使用頻度の高いものを設定</t>
  </si>
  <si>
    <t>集合住宅における直結式給水の計画使用水量算定（給水装置設計施工指針参照）</t>
  </si>
  <si>
    <t>m3/h</t>
  </si>
  <si>
    <t>＜</t>
  </si>
  <si>
    <t>mm</t>
  </si>
  <si>
    <t>とする。</t>
  </si>
  <si>
    <t>【作成方法】</t>
  </si>
  <si>
    <r>
      <t>①「用途」を選択（</t>
    </r>
    <r>
      <rPr>
        <b/>
        <sz val="11"/>
        <color indexed="45"/>
        <rFont val="ＭＳ Ｐゴシック"/>
        <family val="3"/>
      </rPr>
      <t>ピンク</t>
    </r>
    <r>
      <rPr>
        <b/>
        <sz val="11"/>
        <rFont val="ＭＳ Ｐゴシック"/>
        <family val="3"/>
      </rPr>
      <t>のセル）</t>
    </r>
  </si>
  <si>
    <r>
      <t>②個数を入力（</t>
    </r>
    <r>
      <rPr>
        <b/>
        <sz val="11"/>
        <color indexed="40"/>
        <rFont val="ＭＳ Ｐゴシック"/>
        <family val="3"/>
      </rPr>
      <t>青</t>
    </r>
    <r>
      <rPr>
        <b/>
        <sz val="11"/>
        <rFont val="ＭＳ Ｐゴシック"/>
        <family val="3"/>
      </rPr>
      <t>のセル）</t>
    </r>
  </si>
  <si>
    <r>
      <t>※使用水量の変更は、「設定水量」で変更可能。（</t>
    </r>
    <r>
      <rPr>
        <b/>
        <sz val="11"/>
        <color indexed="47"/>
        <rFont val="ＭＳ Ｐゴシック"/>
        <family val="3"/>
      </rPr>
      <t>オレンジ</t>
    </r>
    <r>
      <rPr>
        <b/>
        <sz val="11"/>
        <rFont val="ＭＳ Ｐゴシック"/>
        <family val="3"/>
      </rPr>
      <t>のセル）</t>
    </r>
  </si>
  <si>
    <r>
      <t>③全計画個数を入力（</t>
    </r>
    <r>
      <rPr>
        <b/>
        <sz val="11"/>
        <color indexed="50"/>
        <rFont val="ＭＳ Ｐゴシック"/>
        <family val="3"/>
      </rPr>
      <t>黄緑</t>
    </r>
    <r>
      <rPr>
        <b/>
        <sz val="11"/>
        <rFont val="ＭＳ Ｐゴシック"/>
        <family val="3"/>
      </rPr>
      <t>のセル）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</si>
</sst>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b/>
      <sz val="11"/>
      <color indexed="45"/>
      <name val="ＭＳ Ｐゴシック"/>
      <family val="3"/>
    </font>
    <font>
      <b/>
      <sz val="11"/>
      <color indexed="40"/>
      <name val="ＭＳ Ｐゴシック"/>
      <family val="3"/>
    </font>
    <font>
      <b/>
      <sz val="11"/>
      <color indexed="47"/>
      <name val="ＭＳ Ｐゴシック"/>
      <family val="3"/>
    </font>
    <font>
      <b/>
      <sz val="11"/>
      <color indexed="5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176" fontId="1" fillId="0" borderId="12" xfId="0" applyNumberFormat="1" applyFont="1" applyFill="1" applyBorder="1" applyAlignment="1" applyProtection="1">
      <alignment horizontal="center" vertical="center"/>
      <protection/>
    </xf>
    <xf numFmtId="176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177" fontId="1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2" xfId="0" applyNumberFormat="1" applyFont="1" applyFill="1" applyBorder="1" applyAlignment="1" applyProtection="1">
      <alignment horizontal="center" vertical="center"/>
      <protection/>
    </xf>
    <xf numFmtId="177" fontId="1" fillId="0" borderId="13" xfId="0" applyNumberFormat="1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 applyProtection="1">
      <alignment horizontal="center" vertical="center" shrinkToFit="1"/>
      <protection/>
    </xf>
    <xf numFmtId="178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 shrinkToFit="1"/>
      <protection/>
    </xf>
    <xf numFmtId="0" fontId="1" fillId="0" borderId="16" xfId="0" applyFont="1" applyFill="1" applyBorder="1" applyAlignment="1" applyProtection="1">
      <alignment horizontal="center" vertical="center" shrinkToFit="1"/>
      <protection/>
    </xf>
    <xf numFmtId="0" fontId="1" fillId="0" borderId="17" xfId="0" applyFont="1" applyFill="1" applyBorder="1" applyAlignment="1" applyProtection="1">
      <alignment horizontal="center" vertical="center" shrinkToFit="1"/>
      <protection/>
    </xf>
    <xf numFmtId="0" fontId="1" fillId="0" borderId="18" xfId="0" applyFont="1" applyFill="1" applyBorder="1" applyAlignment="1" applyProtection="1">
      <alignment horizontal="center" vertical="center" shrinkToFit="1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3" borderId="14" xfId="0" applyFont="1" applyFill="1" applyBorder="1" applyAlignment="1" applyProtection="1">
      <alignment horizontal="center" vertical="center"/>
      <protection locked="0"/>
    </xf>
    <xf numFmtId="176" fontId="1" fillId="32" borderId="14" xfId="0" applyNumberFormat="1" applyFont="1" applyFill="1" applyBorder="1" applyAlignment="1" applyProtection="1">
      <alignment horizontal="center" vertical="center"/>
      <protection locked="0"/>
    </xf>
    <xf numFmtId="176" fontId="1" fillId="0" borderId="14" xfId="0" applyNumberFormat="1" applyFont="1" applyFill="1" applyBorder="1" applyAlignment="1" applyProtection="1">
      <alignment horizontal="center" vertical="center"/>
      <protection/>
    </xf>
    <xf numFmtId="176" fontId="1" fillId="33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76" fontId="1" fillId="0" borderId="0" xfId="0" applyNumberFormat="1" applyFont="1" applyFill="1" applyAlignment="1" applyProtection="1">
      <alignment horizontal="center" vertical="center"/>
      <protection/>
    </xf>
    <xf numFmtId="176" fontId="1" fillId="34" borderId="0" xfId="0" applyNumberFormat="1" applyFont="1" applyFill="1" applyAlignment="1" applyProtection="1">
      <alignment horizontal="center" vertical="center"/>
      <protection locked="0"/>
    </xf>
    <xf numFmtId="0" fontId="1" fillId="34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9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tabSelected="1" view="pageBreakPreview" zoomScaleSheetLayoutView="100" workbookViewId="0" topLeftCell="A1">
      <selection activeCell="C2" sqref="C2"/>
    </sheetView>
  </sheetViews>
  <sheetFormatPr defaultColWidth="4.8515625" defaultRowHeight="15"/>
  <cols>
    <col min="1" max="2" width="4.8515625" style="2" customWidth="1"/>
    <col min="3" max="3" width="8.57421875" style="2" customWidth="1"/>
    <col min="4" max="4" width="4.8515625" style="2" customWidth="1"/>
    <col min="5" max="5" width="5.421875" style="2" bestFit="1" customWidth="1"/>
    <col min="6" max="15" width="4.8515625" style="2" customWidth="1"/>
    <col min="16" max="16" width="5.421875" style="2" bestFit="1" customWidth="1"/>
    <col min="17" max="17" width="4.8515625" style="2" customWidth="1"/>
    <col min="18" max="18" width="5.421875" style="2" bestFit="1" customWidth="1"/>
    <col min="19" max="16384" width="4.8515625" style="2" customWidth="1"/>
  </cols>
  <sheetData>
    <row r="1" spans="1:10" ht="17.25" customHeight="1">
      <c r="A1" s="9" t="s">
        <v>60</v>
      </c>
      <c r="B1" s="1"/>
      <c r="C1" s="1"/>
      <c r="D1" s="1"/>
      <c r="E1" s="1"/>
      <c r="F1" s="1"/>
      <c r="G1" s="1"/>
      <c r="H1" s="1"/>
      <c r="I1" s="1"/>
      <c r="J1" s="1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0" ht="17.25" customHeight="1">
      <c r="A3" s="23" t="s">
        <v>59</v>
      </c>
      <c r="B3" s="23"/>
      <c r="C3" s="23"/>
      <c r="D3" s="23"/>
      <c r="E3" s="23"/>
      <c r="F3" s="23"/>
      <c r="G3" s="23"/>
      <c r="H3" s="23"/>
      <c r="I3" s="23"/>
      <c r="J3" s="23"/>
      <c r="L3" s="3" t="s">
        <v>22</v>
      </c>
      <c r="M3" s="3"/>
      <c r="N3" s="3"/>
      <c r="O3" s="3"/>
      <c r="P3" s="3"/>
      <c r="Q3" s="3"/>
      <c r="R3" s="3"/>
      <c r="S3" s="3"/>
      <c r="T3" s="3"/>
    </row>
    <row r="4" spans="1:20" ht="17.25" customHeight="1">
      <c r="A4" s="24" t="s">
        <v>40</v>
      </c>
      <c r="B4" s="24"/>
      <c r="C4" s="24"/>
      <c r="D4" s="24"/>
      <c r="E4" s="25" t="s">
        <v>41</v>
      </c>
      <c r="F4" s="26"/>
      <c r="G4" s="29" t="s">
        <v>17</v>
      </c>
      <c r="H4" s="29"/>
      <c r="I4" s="29" t="s">
        <v>19</v>
      </c>
      <c r="J4" s="29"/>
      <c r="L4" s="24" t="s">
        <v>0</v>
      </c>
      <c r="M4" s="24"/>
      <c r="N4" s="24"/>
      <c r="O4" s="24"/>
      <c r="P4" s="29" t="s">
        <v>17</v>
      </c>
      <c r="Q4" s="29"/>
      <c r="R4" s="29"/>
      <c r="S4" s="29" t="s">
        <v>21</v>
      </c>
      <c r="T4" s="29"/>
    </row>
    <row r="5" spans="1:22" ht="17.25" customHeight="1">
      <c r="A5" s="24"/>
      <c r="B5" s="24"/>
      <c r="C5" s="24"/>
      <c r="D5" s="24"/>
      <c r="E5" s="27"/>
      <c r="F5" s="28"/>
      <c r="G5" s="30" t="s">
        <v>18</v>
      </c>
      <c r="H5" s="30"/>
      <c r="I5" s="30" t="s">
        <v>18</v>
      </c>
      <c r="J5" s="30"/>
      <c r="L5" s="24"/>
      <c r="M5" s="24"/>
      <c r="N5" s="24"/>
      <c r="O5" s="24"/>
      <c r="P5" s="30" t="s">
        <v>20</v>
      </c>
      <c r="Q5" s="30"/>
      <c r="R5" s="30"/>
      <c r="S5" s="30" t="s">
        <v>20</v>
      </c>
      <c r="T5" s="30"/>
      <c r="V5" s="14" t="s">
        <v>65</v>
      </c>
    </row>
    <row r="6" spans="1:22" ht="17.25" customHeight="1">
      <c r="A6" s="31"/>
      <c r="B6" s="31"/>
      <c r="C6" s="31"/>
      <c r="D6" s="31"/>
      <c r="E6" s="32"/>
      <c r="F6" s="32"/>
      <c r="G6" s="33">
        <f>IF(A6=0,"",VLOOKUP(A6,$L$6:$S$19,8,0))</f>
      </c>
      <c r="H6" s="33"/>
      <c r="I6" s="33">
        <f>IF(E6=0,"",E6*G6)</f>
      </c>
      <c r="J6" s="33"/>
      <c r="L6" s="24" t="s">
        <v>2</v>
      </c>
      <c r="M6" s="24"/>
      <c r="N6" s="24"/>
      <c r="O6" s="24"/>
      <c r="P6" s="4">
        <v>12</v>
      </c>
      <c r="Q6" s="5" t="s">
        <v>16</v>
      </c>
      <c r="R6" s="6">
        <v>40</v>
      </c>
      <c r="S6" s="34">
        <v>12</v>
      </c>
      <c r="T6" s="34"/>
      <c r="V6" s="14"/>
    </row>
    <row r="7" spans="1:22" ht="17.25" customHeight="1">
      <c r="A7" s="31"/>
      <c r="B7" s="31"/>
      <c r="C7" s="31"/>
      <c r="D7" s="31"/>
      <c r="E7" s="32"/>
      <c r="F7" s="32"/>
      <c r="G7" s="33">
        <f aca="true" t="shared" si="0" ref="G7:G19">IF(A7=0,"",VLOOKUP(A7,$L$6:$S$19,8,0))</f>
      </c>
      <c r="H7" s="33"/>
      <c r="I7" s="33">
        <f aca="true" t="shared" si="1" ref="I7:I19">IF(E7=0,"",E7*G7)</f>
      </c>
      <c r="J7" s="33"/>
      <c r="L7" s="24" t="s">
        <v>3</v>
      </c>
      <c r="M7" s="24"/>
      <c r="N7" s="24"/>
      <c r="O7" s="24"/>
      <c r="P7" s="4">
        <v>12</v>
      </c>
      <c r="Q7" s="5" t="s">
        <v>16</v>
      </c>
      <c r="R7" s="6">
        <v>40</v>
      </c>
      <c r="S7" s="34">
        <v>12</v>
      </c>
      <c r="T7" s="34"/>
      <c r="V7" s="14" t="s">
        <v>66</v>
      </c>
    </row>
    <row r="8" spans="1:22" ht="17.25" customHeight="1">
      <c r="A8" s="31"/>
      <c r="B8" s="31"/>
      <c r="C8" s="31"/>
      <c r="D8" s="31"/>
      <c r="E8" s="32"/>
      <c r="F8" s="32"/>
      <c r="G8" s="33">
        <f t="shared" si="0"/>
      </c>
      <c r="H8" s="33"/>
      <c r="I8" s="33">
        <f t="shared" si="1"/>
      </c>
      <c r="J8" s="33"/>
      <c r="L8" s="24" t="s">
        <v>4</v>
      </c>
      <c r="M8" s="24"/>
      <c r="N8" s="24"/>
      <c r="O8" s="24"/>
      <c r="P8" s="4">
        <v>8</v>
      </c>
      <c r="Q8" s="5" t="s">
        <v>16</v>
      </c>
      <c r="R8" s="6">
        <v>15</v>
      </c>
      <c r="S8" s="34">
        <v>8</v>
      </c>
      <c r="T8" s="34"/>
      <c r="V8" s="14" t="s">
        <v>67</v>
      </c>
    </row>
    <row r="9" spans="1:22" ht="17.25" customHeight="1">
      <c r="A9" s="31"/>
      <c r="B9" s="31"/>
      <c r="C9" s="31"/>
      <c r="D9" s="31"/>
      <c r="E9" s="32"/>
      <c r="F9" s="32"/>
      <c r="G9" s="33">
        <f t="shared" si="0"/>
      </c>
      <c r="H9" s="33"/>
      <c r="I9" s="33">
        <f t="shared" si="1"/>
      </c>
      <c r="J9" s="33"/>
      <c r="L9" s="24" t="s">
        <v>5</v>
      </c>
      <c r="M9" s="24"/>
      <c r="N9" s="24"/>
      <c r="O9" s="24"/>
      <c r="P9" s="4">
        <v>20</v>
      </c>
      <c r="Q9" s="5" t="s">
        <v>16</v>
      </c>
      <c r="R9" s="6">
        <v>40</v>
      </c>
      <c r="S9" s="34">
        <v>20</v>
      </c>
      <c r="T9" s="34"/>
      <c r="V9" s="14" t="s">
        <v>69</v>
      </c>
    </row>
    <row r="10" spans="1:22" ht="17.25" customHeight="1">
      <c r="A10" s="31"/>
      <c r="B10" s="31"/>
      <c r="C10" s="31"/>
      <c r="D10" s="31"/>
      <c r="E10" s="32"/>
      <c r="F10" s="32"/>
      <c r="G10" s="33">
        <f t="shared" si="0"/>
      </c>
      <c r="H10" s="33"/>
      <c r="I10" s="33">
        <f t="shared" si="1"/>
      </c>
      <c r="J10" s="33"/>
      <c r="L10" s="24" t="s">
        <v>6</v>
      </c>
      <c r="M10" s="24"/>
      <c r="N10" s="24"/>
      <c r="O10" s="24"/>
      <c r="P10" s="4">
        <v>30</v>
      </c>
      <c r="Q10" s="5" t="s">
        <v>16</v>
      </c>
      <c r="R10" s="6">
        <v>60</v>
      </c>
      <c r="S10" s="34">
        <v>30</v>
      </c>
      <c r="T10" s="34"/>
      <c r="V10" s="14" t="s">
        <v>68</v>
      </c>
    </row>
    <row r="11" spans="1:20" ht="17.25" customHeight="1">
      <c r="A11" s="31"/>
      <c r="B11" s="31"/>
      <c r="C11" s="31"/>
      <c r="D11" s="31"/>
      <c r="E11" s="32"/>
      <c r="F11" s="32"/>
      <c r="G11" s="33">
        <f t="shared" si="0"/>
      </c>
      <c r="H11" s="33"/>
      <c r="I11" s="33">
        <f t="shared" si="1"/>
      </c>
      <c r="J11" s="33"/>
      <c r="L11" s="24" t="s">
        <v>7</v>
      </c>
      <c r="M11" s="24"/>
      <c r="N11" s="24"/>
      <c r="O11" s="24"/>
      <c r="P11" s="4">
        <v>8</v>
      </c>
      <c r="Q11" s="5" t="s">
        <v>16</v>
      </c>
      <c r="R11" s="6">
        <v>15</v>
      </c>
      <c r="S11" s="34">
        <v>8</v>
      </c>
      <c r="T11" s="34"/>
    </row>
    <row r="12" spans="1:20" ht="17.25" customHeight="1">
      <c r="A12" s="31"/>
      <c r="B12" s="31"/>
      <c r="C12" s="31"/>
      <c r="D12" s="31"/>
      <c r="E12" s="32"/>
      <c r="F12" s="32"/>
      <c r="G12" s="33">
        <f t="shared" si="0"/>
      </c>
      <c r="H12" s="33"/>
      <c r="I12" s="33">
        <f t="shared" si="1"/>
      </c>
      <c r="J12" s="33"/>
      <c r="L12" s="24" t="s">
        <v>8</v>
      </c>
      <c r="M12" s="24"/>
      <c r="N12" s="24"/>
      <c r="O12" s="24"/>
      <c r="P12" s="4">
        <v>12</v>
      </c>
      <c r="Q12" s="5" t="s">
        <v>16</v>
      </c>
      <c r="R12" s="6">
        <v>20</v>
      </c>
      <c r="S12" s="34">
        <v>12</v>
      </c>
      <c r="T12" s="34"/>
    </row>
    <row r="13" spans="1:20" ht="17.25" customHeight="1">
      <c r="A13" s="31"/>
      <c r="B13" s="31"/>
      <c r="C13" s="31"/>
      <c r="D13" s="31"/>
      <c r="E13" s="32"/>
      <c r="F13" s="32"/>
      <c r="G13" s="33">
        <f t="shared" si="0"/>
      </c>
      <c r="H13" s="33"/>
      <c r="I13" s="33">
        <f t="shared" si="1"/>
      </c>
      <c r="J13" s="33"/>
      <c r="L13" s="24" t="s">
        <v>9</v>
      </c>
      <c r="M13" s="24"/>
      <c r="N13" s="24"/>
      <c r="O13" s="24"/>
      <c r="P13" s="4">
        <v>15</v>
      </c>
      <c r="Q13" s="5" t="s">
        <v>16</v>
      </c>
      <c r="R13" s="6">
        <v>30</v>
      </c>
      <c r="S13" s="34">
        <v>15</v>
      </c>
      <c r="T13" s="34"/>
    </row>
    <row r="14" spans="1:20" ht="17.25" customHeight="1">
      <c r="A14" s="31"/>
      <c r="B14" s="31"/>
      <c r="C14" s="31"/>
      <c r="D14" s="31"/>
      <c r="E14" s="32"/>
      <c r="F14" s="32"/>
      <c r="G14" s="33">
        <f t="shared" si="0"/>
      </c>
      <c r="H14" s="33"/>
      <c r="I14" s="33">
        <f t="shared" si="1"/>
      </c>
      <c r="J14" s="33"/>
      <c r="L14" s="24" t="s">
        <v>10</v>
      </c>
      <c r="M14" s="24"/>
      <c r="N14" s="24"/>
      <c r="O14" s="24"/>
      <c r="P14" s="4">
        <v>12</v>
      </c>
      <c r="Q14" s="5" t="s">
        <v>16</v>
      </c>
      <c r="R14" s="6">
        <v>20</v>
      </c>
      <c r="S14" s="34">
        <v>12</v>
      </c>
      <c r="T14" s="34"/>
    </row>
    <row r="15" spans="1:20" ht="17.25" customHeight="1">
      <c r="A15" s="31"/>
      <c r="B15" s="31"/>
      <c r="C15" s="31"/>
      <c r="D15" s="31"/>
      <c r="E15" s="32"/>
      <c r="F15" s="32"/>
      <c r="G15" s="33">
        <f t="shared" si="0"/>
      </c>
      <c r="H15" s="33"/>
      <c r="I15" s="33">
        <f t="shared" si="1"/>
      </c>
      <c r="J15" s="33"/>
      <c r="L15" s="24" t="s">
        <v>11</v>
      </c>
      <c r="M15" s="24"/>
      <c r="N15" s="24"/>
      <c r="O15" s="24"/>
      <c r="P15" s="4">
        <v>70</v>
      </c>
      <c r="Q15" s="5" t="s">
        <v>16</v>
      </c>
      <c r="R15" s="6">
        <v>130</v>
      </c>
      <c r="S15" s="34">
        <v>70</v>
      </c>
      <c r="T15" s="34"/>
    </row>
    <row r="16" spans="1:20" ht="17.25" customHeight="1">
      <c r="A16" s="31"/>
      <c r="B16" s="31"/>
      <c r="C16" s="31"/>
      <c r="D16" s="31"/>
      <c r="E16" s="32"/>
      <c r="F16" s="32"/>
      <c r="G16" s="33">
        <f t="shared" si="0"/>
      </c>
      <c r="H16" s="33"/>
      <c r="I16" s="33">
        <f t="shared" si="1"/>
      </c>
      <c r="J16" s="33"/>
      <c r="L16" s="24" t="s">
        <v>12</v>
      </c>
      <c r="M16" s="24"/>
      <c r="N16" s="24"/>
      <c r="O16" s="24"/>
      <c r="P16" s="4">
        <v>5</v>
      </c>
      <c r="Q16" s="5" t="s">
        <v>16</v>
      </c>
      <c r="R16" s="6">
        <v>10</v>
      </c>
      <c r="S16" s="34">
        <v>5</v>
      </c>
      <c r="T16" s="34"/>
    </row>
    <row r="17" spans="1:20" ht="17.25" customHeight="1">
      <c r="A17" s="31"/>
      <c r="B17" s="31"/>
      <c r="C17" s="31"/>
      <c r="D17" s="31"/>
      <c r="E17" s="32"/>
      <c r="F17" s="32"/>
      <c r="G17" s="33">
        <f t="shared" si="0"/>
      </c>
      <c r="H17" s="33"/>
      <c r="I17" s="33">
        <f t="shared" si="1"/>
      </c>
      <c r="J17" s="33"/>
      <c r="L17" s="24" t="s">
        <v>13</v>
      </c>
      <c r="M17" s="24"/>
      <c r="N17" s="24"/>
      <c r="O17" s="24"/>
      <c r="P17" s="4">
        <v>130</v>
      </c>
      <c r="Q17" s="5" t="s">
        <v>16</v>
      </c>
      <c r="R17" s="6">
        <v>260</v>
      </c>
      <c r="S17" s="34">
        <v>130</v>
      </c>
      <c r="T17" s="34"/>
    </row>
    <row r="18" spans="1:20" ht="17.25" customHeight="1">
      <c r="A18" s="31"/>
      <c r="B18" s="31"/>
      <c r="C18" s="31"/>
      <c r="D18" s="31"/>
      <c r="E18" s="32"/>
      <c r="F18" s="32"/>
      <c r="G18" s="33">
        <f t="shared" si="0"/>
      </c>
      <c r="H18" s="33"/>
      <c r="I18" s="33">
        <f t="shared" si="1"/>
      </c>
      <c r="J18" s="33"/>
      <c r="L18" s="24" t="s">
        <v>14</v>
      </c>
      <c r="M18" s="24"/>
      <c r="N18" s="24"/>
      <c r="O18" s="24"/>
      <c r="P18" s="4">
        <v>15</v>
      </c>
      <c r="Q18" s="5" t="s">
        <v>16</v>
      </c>
      <c r="R18" s="6">
        <v>40</v>
      </c>
      <c r="S18" s="34">
        <v>15</v>
      </c>
      <c r="T18" s="34"/>
    </row>
    <row r="19" spans="1:20" ht="17.25" customHeight="1">
      <c r="A19" s="31"/>
      <c r="B19" s="31"/>
      <c r="C19" s="31"/>
      <c r="D19" s="31"/>
      <c r="E19" s="32"/>
      <c r="F19" s="32"/>
      <c r="G19" s="33">
        <f t="shared" si="0"/>
      </c>
      <c r="H19" s="33"/>
      <c r="I19" s="33">
        <f t="shared" si="1"/>
      </c>
      <c r="J19" s="33"/>
      <c r="L19" s="24" t="s">
        <v>15</v>
      </c>
      <c r="M19" s="24"/>
      <c r="N19" s="24"/>
      <c r="O19" s="24"/>
      <c r="P19" s="4">
        <v>35</v>
      </c>
      <c r="Q19" s="5" t="s">
        <v>16</v>
      </c>
      <c r="R19" s="6">
        <v>65</v>
      </c>
      <c r="S19" s="34">
        <v>35</v>
      </c>
      <c r="T19" s="34"/>
    </row>
    <row r="20" spans="1:10" ht="17.25" customHeight="1">
      <c r="A20" s="24" t="s">
        <v>58</v>
      </c>
      <c r="B20" s="24"/>
      <c r="C20" s="24"/>
      <c r="D20" s="24"/>
      <c r="E20" s="33">
        <f>IF(SUM(E6:F19)=0,"",SUM(E6:F19))</f>
      </c>
      <c r="F20" s="33"/>
      <c r="G20" s="33" t="s">
        <v>1</v>
      </c>
      <c r="H20" s="33"/>
      <c r="I20" s="33">
        <f>IF(SUM(I6:J19)=0,"",SUM(I6:J19))</f>
      </c>
      <c r="J20" s="33"/>
    </row>
    <row r="21" ht="17.25" customHeight="1"/>
    <row r="22" ht="17.25" customHeight="1">
      <c r="A22" s="7" t="s">
        <v>51</v>
      </c>
    </row>
    <row r="23" spans="1:19" ht="17.25" customHeight="1">
      <c r="A23" s="24" t="s">
        <v>56</v>
      </c>
      <c r="B23" s="24"/>
      <c r="C23" s="24"/>
      <c r="D23" s="35" t="s">
        <v>44</v>
      </c>
      <c r="E23" s="36"/>
      <c r="F23" s="35" t="s">
        <v>45</v>
      </c>
      <c r="G23" s="36"/>
      <c r="H23" s="35" t="s">
        <v>46</v>
      </c>
      <c r="I23" s="36"/>
      <c r="J23" s="35" t="s">
        <v>47</v>
      </c>
      <c r="K23" s="36"/>
      <c r="L23" s="35" t="s">
        <v>48</v>
      </c>
      <c r="M23" s="36"/>
      <c r="N23" s="35" t="s">
        <v>49</v>
      </c>
      <c r="O23" s="36"/>
      <c r="P23" s="35" t="s">
        <v>50</v>
      </c>
      <c r="Q23" s="36"/>
      <c r="R23" s="37"/>
      <c r="S23" s="38"/>
    </row>
    <row r="24" spans="1:19" ht="17.25" customHeight="1">
      <c r="A24" s="24" t="s">
        <v>57</v>
      </c>
      <c r="B24" s="24"/>
      <c r="C24" s="24"/>
      <c r="D24" s="35">
        <v>100</v>
      </c>
      <c r="E24" s="36"/>
      <c r="F24" s="35">
        <v>90</v>
      </c>
      <c r="G24" s="36"/>
      <c r="H24" s="35">
        <v>80</v>
      </c>
      <c r="I24" s="36"/>
      <c r="J24" s="35">
        <v>70</v>
      </c>
      <c r="K24" s="36"/>
      <c r="L24" s="35">
        <v>65</v>
      </c>
      <c r="M24" s="36"/>
      <c r="N24" s="35">
        <v>60</v>
      </c>
      <c r="O24" s="36"/>
      <c r="P24" s="35">
        <v>55</v>
      </c>
      <c r="Q24" s="36"/>
      <c r="R24" s="37"/>
      <c r="S24" s="38"/>
    </row>
    <row r="25" ht="17.25" customHeight="1"/>
    <row r="26" spans="1:20" ht="17.25" customHeight="1">
      <c r="A26" s="39" t="s">
        <v>52</v>
      </c>
      <c r="B26" s="39"/>
      <c r="C26" s="39"/>
      <c r="D26" s="39"/>
      <c r="E26" s="2" t="s">
        <v>23</v>
      </c>
      <c r="F26" s="39" t="s">
        <v>53</v>
      </c>
      <c r="G26" s="39"/>
      <c r="H26" s="39"/>
      <c r="I26" s="39"/>
      <c r="J26" s="39"/>
      <c r="K26" s="2" t="s">
        <v>25</v>
      </c>
      <c r="L26" s="39" t="s">
        <v>54</v>
      </c>
      <c r="M26" s="39"/>
      <c r="N26" s="39"/>
      <c r="O26" s="39"/>
      <c r="P26" s="2" t="s">
        <v>25</v>
      </c>
      <c r="Q26" s="39" t="s">
        <v>55</v>
      </c>
      <c r="R26" s="39"/>
      <c r="S26" s="39"/>
      <c r="T26" s="39"/>
    </row>
    <row r="27" spans="1:20" ht="17.25" customHeight="1">
      <c r="A27" s="39">
        <f>IF(F27="","",ROUND(F27*L27*Q27,2))</f>
      </c>
      <c r="B27" s="39"/>
      <c r="C27" s="39"/>
      <c r="D27" s="39"/>
      <c r="E27" s="2" t="s">
        <v>23</v>
      </c>
      <c r="F27" s="40">
        <f>I20</f>
      </c>
      <c r="G27" s="39"/>
      <c r="H27" s="39"/>
      <c r="I27" s="39"/>
      <c r="J27" s="39"/>
      <c r="K27" s="2" t="s">
        <v>25</v>
      </c>
      <c r="L27" s="41"/>
      <c r="M27" s="42"/>
      <c r="N27" s="42"/>
      <c r="O27" s="42"/>
      <c r="P27" s="2" t="s">
        <v>25</v>
      </c>
      <c r="Q27" s="39">
        <f>IF(AND(0&lt;L27,L27&lt;4),1,IF(AND(3&lt;L27,L27&lt;11),0.9,IF(AND(10&lt;L27,L27&lt;21),0.8,IF(AND(20&lt;L27,L27&lt;31),0.7,IF(AND(30&lt;L27,L27&lt;41),0.65,IF(AND(40&lt;L27,L27&lt;61),0.6,IF(AND(60&lt;L27,L27&lt;81),0.55,0)))))))</f>
        <v>0</v>
      </c>
      <c r="R27" s="39"/>
      <c r="S27" s="39"/>
      <c r="T27" s="39"/>
    </row>
    <row r="28" spans="6:15" ht="17.25" customHeight="1">
      <c r="F28" s="39"/>
      <c r="G28" s="39"/>
      <c r="H28" s="39"/>
      <c r="I28" s="39"/>
      <c r="J28" s="39"/>
      <c r="L28" s="39"/>
      <c r="M28" s="39"/>
      <c r="N28" s="39"/>
      <c r="O28" s="39"/>
    </row>
    <row r="29" spans="2:16" ht="17.25" customHeight="1">
      <c r="B29" s="39">
        <f>A27</f>
      </c>
      <c r="C29" s="39"/>
      <c r="D29" s="43" t="s">
        <v>18</v>
      </c>
      <c r="E29" s="43"/>
      <c r="F29" s="2" t="s">
        <v>25</v>
      </c>
      <c r="G29" s="39">
        <v>60</v>
      </c>
      <c r="H29" s="39"/>
      <c r="I29" s="2" t="s">
        <v>24</v>
      </c>
      <c r="J29" s="39">
        <v>1000</v>
      </c>
      <c r="K29" s="39"/>
      <c r="L29" s="2" t="s">
        <v>23</v>
      </c>
      <c r="M29" s="39">
        <f>IF(B29="","",ROUND(B29*G29/J29,2))</f>
      </c>
      <c r="N29" s="39"/>
      <c r="O29" s="44" t="s">
        <v>26</v>
      </c>
      <c r="P29" s="44"/>
    </row>
    <row r="30" ht="17.25" customHeight="1"/>
    <row r="31" ht="17.25" customHeight="1">
      <c r="A31" s="8" t="s">
        <v>27</v>
      </c>
    </row>
    <row r="32" spans="1:11" ht="17.25" customHeight="1">
      <c r="A32" s="29" t="s">
        <v>28</v>
      </c>
      <c r="B32" s="29"/>
      <c r="C32" s="29" t="s">
        <v>31</v>
      </c>
      <c r="D32" s="29"/>
      <c r="E32" s="29"/>
      <c r="F32" s="24" t="s">
        <v>37</v>
      </c>
      <c r="G32" s="24"/>
      <c r="H32" s="24"/>
      <c r="I32" s="24"/>
      <c r="J32" s="24"/>
      <c r="K32" s="24"/>
    </row>
    <row r="33" spans="1:11" ht="17.25" customHeight="1">
      <c r="A33" s="45" t="s">
        <v>29</v>
      </c>
      <c r="B33" s="45"/>
      <c r="C33" s="45" t="s">
        <v>32</v>
      </c>
      <c r="D33" s="45"/>
      <c r="E33" s="45"/>
      <c r="F33" s="29" t="s">
        <v>33</v>
      </c>
      <c r="G33" s="29"/>
      <c r="H33" s="29"/>
      <c r="I33" s="29" t="s">
        <v>35</v>
      </c>
      <c r="J33" s="29"/>
      <c r="K33" s="29"/>
    </row>
    <row r="34" spans="1:11" ht="17.25" customHeight="1">
      <c r="A34" s="30" t="s">
        <v>30</v>
      </c>
      <c r="B34" s="30"/>
      <c r="C34" s="30" t="s">
        <v>26</v>
      </c>
      <c r="D34" s="30"/>
      <c r="E34" s="30"/>
      <c r="F34" s="30" t="s">
        <v>34</v>
      </c>
      <c r="G34" s="30"/>
      <c r="H34" s="30"/>
      <c r="I34" s="30" t="s">
        <v>36</v>
      </c>
      <c r="J34" s="30"/>
      <c r="K34" s="30"/>
    </row>
    <row r="35" spans="1:11" ht="17.25" customHeight="1">
      <c r="A35" s="24">
        <v>13</v>
      </c>
      <c r="B35" s="24"/>
      <c r="C35" s="18">
        <v>0.1</v>
      </c>
      <c r="D35" s="19" t="s">
        <v>16</v>
      </c>
      <c r="E35" s="20">
        <v>1</v>
      </c>
      <c r="F35" s="35">
        <v>1</v>
      </c>
      <c r="G35" s="46"/>
      <c r="H35" s="36"/>
      <c r="I35" s="47">
        <v>1.5</v>
      </c>
      <c r="J35" s="48"/>
      <c r="K35" s="49"/>
    </row>
    <row r="36" spans="1:11" ht="17.25" customHeight="1">
      <c r="A36" s="24">
        <v>20</v>
      </c>
      <c r="B36" s="24"/>
      <c r="C36" s="18">
        <v>0.2</v>
      </c>
      <c r="D36" s="19" t="s">
        <v>16</v>
      </c>
      <c r="E36" s="20">
        <v>1.6</v>
      </c>
      <c r="F36" s="35">
        <v>2</v>
      </c>
      <c r="G36" s="46"/>
      <c r="H36" s="36"/>
      <c r="I36" s="47">
        <v>3</v>
      </c>
      <c r="J36" s="48"/>
      <c r="K36" s="49"/>
    </row>
    <row r="37" spans="1:11" ht="17.25" customHeight="1">
      <c r="A37" s="24">
        <v>25</v>
      </c>
      <c r="B37" s="24"/>
      <c r="C37" s="21">
        <v>0.23</v>
      </c>
      <c r="D37" s="19" t="s">
        <v>16</v>
      </c>
      <c r="E37" s="20">
        <v>2.5</v>
      </c>
      <c r="F37" s="35">
        <v>2.3</v>
      </c>
      <c r="G37" s="46"/>
      <c r="H37" s="36"/>
      <c r="I37" s="47">
        <v>3.4</v>
      </c>
      <c r="J37" s="48"/>
      <c r="K37" s="49"/>
    </row>
    <row r="38" spans="1:11" ht="17.25" customHeight="1">
      <c r="A38" s="24">
        <v>40</v>
      </c>
      <c r="B38" s="24"/>
      <c r="C38" s="18">
        <v>0.4</v>
      </c>
      <c r="D38" s="19" t="s">
        <v>16</v>
      </c>
      <c r="E38" s="20">
        <v>6.5</v>
      </c>
      <c r="F38" s="35">
        <v>8</v>
      </c>
      <c r="G38" s="46"/>
      <c r="H38" s="36"/>
      <c r="I38" s="47">
        <v>12</v>
      </c>
      <c r="J38" s="48"/>
      <c r="K38" s="49"/>
    </row>
    <row r="39" spans="1:11" ht="17.25" customHeight="1">
      <c r="A39" s="24">
        <v>50</v>
      </c>
      <c r="B39" s="24"/>
      <c r="C39" s="22">
        <v>1.25</v>
      </c>
      <c r="D39" s="19" t="s">
        <v>16</v>
      </c>
      <c r="E39" s="20">
        <v>17</v>
      </c>
      <c r="F39" s="35">
        <v>25</v>
      </c>
      <c r="G39" s="46"/>
      <c r="H39" s="36"/>
      <c r="I39" s="47">
        <v>37</v>
      </c>
      <c r="J39" s="48"/>
      <c r="K39" s="49"/>
    </row>
    <row r="40" ht="17.25" customHeight="1"/>
    <row r="41" spans="1:20" ht="17.25" customHeight="1">
      <c r="A41" s="7"/>
      <c r="B41" s="7" t="s">
        <v>42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7.2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18" ht="17.25" customHeight="1">
      <c r="A43" s="7"/>
      <c r="B43" s="14" t="s">
        <v>38</v>
      </c>
      <c r="C43" s="14"/>
      <c r="D43" s="14"/>
      <c r="E43" s="14"/>
      <c r="F43" s="15">
        <f>IF(I43="","",IF(I43&gt;I39,I39,IF(I43&gt;I38,I38,IF(I43&gt;I37,I37,IF(I43&gt;I36,I36,IF(I43&gt;I35,I35,0))))))</f>
      </c>
      <c r="G43" s="16" t="s">
        <v>61</v>
      </c>
      <c r="H43" s="14" t="s">
        <v>62</v>
      </c>
      <c r="I43" s="50">
        <f>M29</f>
      </c>
      <c r="J43" s="50"/>
      <c r="K43" s="16" t="s">
        <v>61</v>
      </c>
      <c r="L43" s="14" t="s">
        <v>62</v>
      </c>
      <c r="M43" s="15">
        <f>IF(I43&lt;I35,I35,IF(I43&lt;I36,I36,IF(I43&lt;I37,I37,IF(I43&lt;I38,I38,IF(I43&lt;I39,I39,"")))))</f>
      </c>
      <c r="N43" s="16" t="s">
        <v>61</v>
      </c>
      <c r="O43" s="14" t="s">
        <v>39</v>
      </c>
      <c r="P43" s="14"/>
      <c r="Q43" s="14"/>
      <c r="R43" s="17"/>
    </row>
    <row r="44" spans="1:20" ht="17.25" customHeight="1">
      <c r="A44" s="7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2"/>
      <c r="S44" s="7"/>
      <c r="T44" s="7"/>
    </row>
    <row r="45" spans="2:18" ht="17.25" customHeight="1">
      <c r="B45" s="11"/>
      <c r="C45" s="11"/>
      <c r="D45" s="11"/>
      <c r="E45" s="11"/>
      <c r="F45" s="11"/>
      <c r="G45" s="51" t="s">
        <v>43</v>
      </c>
      <c r="H45" s="52"/>
      <c r="I45" s="52"/>
      <c r="J45" s="50">
        <f>IF(I43="","",IF(I43&lt;I35,A35,IF(I43&lt;I36,A36,IF(I43&lt;I37,A37,IF(I43&lt;I38,A38,IF(I43&lt;I39,A39,"-"))))))</f>
      </c>
      <c r="K45" s="50"/>
      <c r="L45" s="15" t="s">
        <v>63</v>
      </c>
      <c r="M45" s="14" t="s">
        <v>64</v>
      </c>
      <c r="N45" s="15"/>
      <c r="O45" s="11"/>
      <c r="P45" s="11"/>
      <c r="Q45" s="11"/>
      <c r="R45" s="13"/>
    </row>
  </sheetData>
  <sheetProtection sheet="1"/>
  <mergeCells count="163">
    <mergeCell ref="I43:J43"/>
    <mergeCell ref="G45:I45"/>
    <mergeCell ref="J45:K45"/>
    <mergeCell ref="A38:B38"/>
    <mergeCell ref="F38:H38"/>
    <mergeCell ref="I38:K38"/>
    <mergeCell ref="A39:B39"/>
    <mergeCell ref="F39:H39"/>
    <mergeCell ref="I39:K39"/>
    <mergeCell ref="A36:B36"/>
    <mergeCell ref="F36:H36"/>
    <mergeCell ref="I36:K36"/>
    <mergeCell ref="A37:B37"/>
    <mergeCell ref="F37:H37"/>
    <mergeCell ref="I37:K37"/>
    <mergeCell ref="A34:B34"/>
    <mergeCell ref="C34:E34"/>
    <mergeCell ref="F34:H34"/>
    <mergeCell ref="I34:K34"/>
    <mergeCell ref="A35:B35"/>
    <mergeCell ref="F35:H35"/>
    <mergeCell ref="I35:K35"/>
    <mergeCell ref="A32:B32"/>
    <mergeCell ref="C32:E32"/>
    <mergeCell ref="F32:K32"/>
    <mergeCell ref="A33:B33"/>
    <mergeCell ref="C33:E33"/>
    <mergeCell ref="F33:H33"/>
    <mergeCell ref="I33:K33"/>
    <mergeCell ref="B29:C29"/>
    <mergeCell ref="D29:E29"/>
    <mergeCell ref="G29:H29"/>
    <mergeCell ref="J29:K29"/>
    <mergeCell ref="M29:N29"/>
    <mergeCell ref="O29:P29"/>
    <mergeCell ref="A27:D27"/>
    <mergeCell ref="F27:J27"/>
    <mergeCell ref="L27:O27"/>
    <mergeCell ref="Q27:T27"/>
    <mergeCell ref="F28:J28"/>
    <mergeCell ref="L28:O28"/>
    <mergeCell ref="N24:O24"/>
    <mergeCell ref="P24:Q24"/>
    <mergeCell ref="R24:S24"/>
    <mergeCell ref="A26:D26"/>
    <mergeCell ref="F26:J26"/>
    <mergeCell ref="L26:O26"/>
    <mergeCell ref="Q26:T26"/>
    <mergeCell ref="L23:M23"/>
    <mergeCell ref="N23:O23"/>
    <mergeCell ref="P23:Q23"/>
    <mergeCell ref="R23:S23"/>
    <mergeCell ref="A24:C24"/>
    <mergeCell ref="D24:E24"/>
    <mergeCell ref="F24:G24"/>
    <mergeCell ref="H24:I24"/>
    <mergeCell ref="J24:K24"/>
    <mergeCell ref="L24:M24"/>
    <mergeCell ref="A20:D20"/>
    <mergeCell ref="E20:F20"/>
    <mergeCell ref="G20:H20"/>
    <mergeCell ref="I20:J20"/>
    <mergeCell ref="A23:C23"/>
    <mergeCell ref="D23:E23"/>
    <mergeCell ref="F23:G23"/>
    <mergeCell ref="H23:I23"/>
    <mergeCell ref="J23:K23"/>
    <mergeCell ref="A19:D19"/>
    <mergeCell ref="E19:F19"/>
    <mergeCell ref="G19:H19"/>
    <mergeCell ref="I19:J19"/>
    <mergeCell ref="L19:O19"/>
    <mergeCell ref="S19:T19"/>
    <mergeCell ref="A18:D18"/>
    <mergeCell ref="E18:F18"/>
    <mergeCell ref="G18:H18"/>
    <mergeCell ref="I18:J18"/>
    <mergeCell ref="L18:O18"/>
    <mergeCell ref="S18:T18"/>
    <mergeCell ref="A17:D17"/>
    <mergeCell ref="E17:F17"/>
    <mergeCell ref="G17:H17"/>
    <mergeCell ref="I17:J17"/>
    <mergeCell ref="L17:O17"/>
    <mergeCell ref="S17:T17"/>
    <mergeCell ref="A16:D16"/>
    <mergeCell ref="E16:F16"/>
    <mergeCell ref="G16:H16"/>
    <mergeCell ref="I16:J16"/>
    <mergeCell ref="L16:O16"/>
    <mergeCell ref="S16:T16"/>
    <mergeCell ref="A15:D15"/>
    <mergeCell ref="E15:F15"/>
    <mergeCell ref="G15:H15"/>
    <mergeCell ref="I15:J15"/>
    <mergeCell ref="L15:O15"/>
    <mergeCell ref="S15:T15"/>
    <mergeCell ref="A14:D14"/>
    <mergeCell ref="E14:F14"/>
    <mergeCell ref="G14:H14"/>
    <mergeCell ref="I14:J14"/>
    <mergeCell ref="L14:O14"/>
    <mergeCell ref="S14:T14"/>
    <mergeCell ref="A13:D13"/>
    <mergeCell ref="E13:F13"/>
    <mergeCell ref="G13:H13"/>
    <mergeCell ref="I13:J13"/>
    <mergeCell ref="L13:O13"/>
    <mergeCell ref="S13:T13"/>
    <mergeCell ref="A12:D12"/>
    <mergeCell ref="E12:F12"/>
    <mergeCell ref="G12:H12"/>
    <mergeCell ref="I12:J12"/>
    <mergeCell ref="L12:O12"/>
    <mergeCell ref="S12:T12"/>
    <mergeCell ref="A11:D11"/>
    <mergeCell ref="E11:F11"/>
    <mergeCell ref="G11:H11"/>
    <mergeCell ref="I11:J11"/>
    <mergeCell ref="L11:O11"/>
    <mergeCell ref="S11:T11"/>
    <mergeCell ref="A10:D10"/>
    <mergeCell ref="E10:F10"/>
    <mergeCell ref="G10:H10"/>
    <mergeCell ref="I10:J10"/>
    <mergeCell ref="L10:O10"/>
    <mergeCell ref="S10:T10"/>
    <mergeCell ref="A9:D9"/>
    <mergeCell ref="E9:F9"/>
    <mergeCell ref="G9:H9"/>
    <mergeCell ref="I9:J9"/>
    <mergeCell ref="L9:O9"/>
    <mergeCell ref="S9:T9"/>
    <mergeCell ref="A8:D8"/>
    <mergeCell ref="E8:F8"/>
    <mergeCell ref="G8:H8"/>
    <mergeCell ref="I8:J8"/>
    <mergeCell ref="L8:O8"/>
    <mergeCell ref="S8:T8"/>
    <mergeCell ref="A7:D7"/>
    <mergeCell ref="E7:F7"/>
    <mergeCell ref="G7:H7"/>
    <mergeCell ref="I7:J7"/>
    <mergeCell ref="L7:O7"/>
    <mergeCell ref="S7:T7"/>
    <mergeCell ref="A6:D6"/>
    <mergeCell ref="E6:F6"/>
    <mergeCell ref="G6:H6"/>
    <mergeCell ref="I6:J6"/>
    <mergeCell ref="L6:O6"/>
    <mergeCell ref="S6:T6"/>
    <mergeCell ref="P4:R4"/>
    <mergeCell ref="S4:T4"/>
    <mergeCell ref="G5:H5"/>
    <mergeCell ref="I5:J5"/>
    <mergeCell ref="P5:R5"/>
    <mergeCell ref="S5:T5"/>
    <mergeCell ref="A3:J3"/>
    <mergeCell ref="A4:D5"/>
    <mergeCell ref="E4:F5"/>
    <mergeCell ref="G4:H4"/>
    <mergeCell ref="I4:J4"/>
    <mergeCell ref="L4:O5"/>
  </mergeCells>
  <dataValidations count="12">
    <dataValidation type="list" allowBlank="1" showInputMessage="1" showErrorMessage="1" sqref="A6:D19">
      <formula1>$L$6:$L$19</formula1>
    </dataValidation>
    <dataValidation type="whole" allowBlank="1" showInputMessage="1" showErrorMessage="1" sqref="S19:T19">
      <formula1>35</formula1>
      <formula2>65</formula2>
    </dataValidation>
    <dataValidation type="whole" allowBlank="1" showInputMessage="1" showErrorMessage="1" sqref="S18:T18">
      <formula1>15</formula1>
      <formula2>40</formula2>
    </dataValidation>
    <dataValidation type="whole" allowBlank="1" showInputMessage="1" showErrorMessage="1" sqref="S17:T17">
      <formula1>130</formula1>
      <formula2>260</formula2>
    </dataValidation>
    <dataValidation type="whole" allowBlank="1" showInputMessage="1" showErrorMessage="1" sqref="S16:T16">
      <formula1>5</formula1>
      <formula2>10</formula2>
    </dataValidation>
    <dataValidation type="whole" allowBlank="1" showInputMessage="1" showErrorMessage="1" sqref="S15:T15">
      <formula1>70</formula1>
      <formula2>130</formula2>
    </dataValidation>
    <dataValidation type="whole" allowBlank="1" showInputMessage="1" showErrorMessage="1" sqref="S13:T13">
      <formula1>15</formula1>
      <formula2>30</formula2>
    </dataValidation>
    <dataValidation type="whole" allowBlank="1" showInputMessage="1" showErrorMessage="1" sqref="S12:T12 S14:T14">
      <formula1>12</formula1>
      <formula2>20</formula2>
    </dataValidation>
    <dataValidation type="whole" allowBlank="1" showInputMessage="1" showErrorMessage="1" sqref="S10:T10">
      <formula1>30</formula1>
      <formula2>60</formula2>
    </dataValidation>
    <dataValidation type="whole" allowBlank="1" showInputMessage="1" showErrorMessage="1" sqref="S9:T9">
      <formula1>20</formula1>
      <formula2>40</formula2>
    </dataValidation>
    <dataValidation type="whole" allowBlank="1" showInputMessage="1" showErrorMessage="1" sqref="S8:T8 S11:T11">
      <formula1>8</formula1>
      <formula2>15</formula2>
    </dataValidation>
    <dataValidation type="whole" allowBlank="1" showInputMessage="1" showErrorMessage="1" sqref="S6:T7">
      <formula1>12</formula1>
      <formula2>40</formula2>
    </dataValidation>
  </dataValidations>
  <printOptions/>
  <pageMargins left="0.7" right="0.7" top="0.75" bottom="0.75" header="0.3" footer="0.3"/>
  <pageSetup horizontalDpi="600" verticalDpi="600" orientation="portrait" paperSize="9" scale="86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4" sqref="A4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比嘉 由郎</dc:creator>
  <cp:keywords/>
  <dc:description/>
  <cp:lastModifiedBy>比嘉 由郎</cp:lastModifiedBy>
  <cp:lastPrinted>2010-10-20T07:02:28Z</cp:lastPrinted>
  <dcterms:created xsi:type="dcterms:W3CDTF">2010-05-07T02:47:43Z</dcterms:created>
  <dcterms:modified xsi:type="dcterms:W3CDTF">2016-09-08T06:06:12Z</dcterms:modified>
  <cp:category/>
  <cp:version/>
  <cp:contentType/>
  <cp:contentStatus/>
</cp:coreProperties>
</file>