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上下水道" sheetId="1" r:id="rId1"/>
    <sheet name="7-1" sheetId="2" r:id="rId2"/>
    <sheet name="7-2" sheetId="3" r:id="rId3"/>
    <sheet name="7-3" sheetId="4" r:id="rId4"/>
    <sheet name="7-4" sheetId="5" r:id="rId5"/>
    <sheet name="7-5" sheetId="6" r:id="rId6"/>
    <sheet name="7-6" sheetId="7" r:id="rId7"/>
    <sheet name="7-7" sheetId="8" r:id="rId8"/>
    <sheet name="7-8" sheetId="9" r:id="rId9"/>
    <sheet name="7-9" sheetId="10" r:id="rId10"/>
    <sheet name="7-10" sheetId="11" r:id="rId11"/>
    <sheet name="7-11" sheetId="12" r:id="rId12"/>
  </sheets>
  <externalReferences>
    <externalReference r:id="rId13"/>
    <externalReference r:id="rId14"/>
  </externalReferences>
  <definedNames>
    <definedName name="p" localSheetId="1">#REF!</definedName>
    <definedName name="p" localSheetId="10">#REF!</definedName>
    <definedName name="p" localSheetId="1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_xlnm.Print_Area" localSheetId="1">'7-1'!$C$3:$H$35</definedName>
    <definedName name="_xlnm.Print_Area" localSheetId="10">'7-10'!$C$3:$I$76</definedName>
    <definedName name="_xlnm.Print_Area" localSheetId="11">'7-11'!$C$3:$H$16</definedName>
    <definedName name="_xlnm.Print_Area" localSheetId="2">'7-2'!$C$3:$J$31</definedName>
    <definedName name="_xlnm.Print_Area" localSheetId="3">'7-3'!$C$3:$I$32</definedName>
    <definedName name="_xlnm.Print_Area" localSheetId="4">'7-4'!$C$3:$J$31</definedName>
    <definedName name="_xlnm.Print_Area" localSheetId="5">'7-5'!$C$3:$I$112</definedName>
    <definedName name="_xlnm.Print_Area" localSheetId="6">'7-6'!$C$3:$Y$76</definedName>
    <definedName name="_xlnm.Print_Area" localSheetId="7">'7-7'!$C$2:$J$121</definedName>
    <definedName name="_xlnm.Print_Area" localSheetId="8">'7-8'!$C$3:$I$111</definedName>
    <definedName name="_xlnm.Print_Area" localSheetId="9">'7-9'!$C$3:$H$31</definedName>
    <definedName name="_xlnm.Print_Titles" localSheetId="5">'7-5'!$3:$6</definedName>
    <definedName name="_xlnm.Print_Titles" localSheetId="6">'7-6'!$C:$D,'7-6'!$3:$5</definedName>
    <definedName name="_xlnm.Print_Titles" localSheetId="7">'7-7'!$6:$9</definedName>
    <definedName name="_xlnm.Print_Titles" localSheetId="8">'7-8'!$3:$5</definedName>
    <definedName name="QW_Excel">#REF!</definedName>
    <definedName name="Z_0CD206BF_7ABD_43D0_A120_A32950B01E50_.wvu.PrintArea" localSheetId="1" hidden="1">'7-1'!$C$3:$H$33</definedName>
    <definedName name="Z_0CD206BF_7ABD_43D0_A120_A32950B01E50_.wvu.PrintArea" localSheetId="10" hidden="1">'7-10'!$C$3:$F$76</definedName>
    <definedName name="Z_0CD206BF_7ABD_43D0_A120_A32950B01E50_.wvu.PrintArea" localSheetId="11" hidden="1">'7-11'!$C$3:$H$16</definedName>
    <definedName name="Z_0CD206BF_7ABD_43D0_A120_A32950B01E50_.wvu.PrintArea" localSheetId="2" hidden="1">'7-2'!$C$3:$J$29</definedName>
    <definedName name="Z_0CD206BF_7ABD_43D0_A120_A32950B01E50_.wvu.PrintArea" localSheetId="3" hidden="1">'7-3'!$C$3:$I$30</definedName>
    <definedName name="Z_0CD206BF_7ABD_43D0_A120_A32950B01E50_.wvu.PrintArea" localSheetId="4" hidden="1">'7-4'!$C$3:$J$29</definedName>
    <definedName name="Z_0CD206BF_7ABD_43D0_A120_A32950B01E50_.wvu.PrintArea" localSheetId="5" hidden="1">'7-5'!$C$3:$I$102</definedName>
    <definedName name="Z_0CD206BF_7ABD_43D0_A120_A32950B01E50_.wvu.PrintArea" localSheetId="6" hidden="1">'7-6'!$C$3:$V$76</definedName>
    <definedName name="Z_0CD206BF_7ABD_43D0_A120_A32950B01E50_.wvu.PrintArea" localSheetId="7" hidden="1">'7-7'!$B$2:$J$121</definedName>
    <definedName name="Z_0CD206BF_7ABD_43D0_A120_A32950B01E50_.wvu.PrintArea" localSheetId="8" hidden="1">'7-8'!$C$3:$I$111</definedName>
    <definedName name="Z_0CD206BF_7ABD_43D0_A120_A32950B01E50_.wvu.PrintArea" localSheetId="9" hidden="1">'7-9'!$C$3:$H$31</definedName>
    <definedName name="Z_0CD206BF_7ABD_43D0_A120_A32950B01E50_.wvu.PrintTitles" localSheetId="10" hidden="1">'7-10'!$3:$5</definedName>
    <definedName name="Z_0CD206BF_7ABD_43D0_A120_A32950B01E50_.wvu.PrintTitles" localSheetId="5" hidden="1">'7-5'!$3:$6</definedName>
    <definedName name="Z_0CD206BF_7ABD_43D0_A120_A32950B01E50_.wvu.PrintTitles" localSheetId="6" hidden="1">'7-6'!$C:$D,'7-6'!$3:$5</definedName>
    <definedName name="Z_0CD206BF_7ABD_43D0_A120_A32950B01E50_.wvu.PrintTitles" localSheetId="7" hidden="1">'7-7'!$6:$9</definedName>
    <definedName name="Z_0CD206BF_7ABD_43D0_A120_A32950B01E50_.wvu.PrintTitles" localSheetId="8" hidden="1">'7-8'!$3:$5</definedName>
    <definedName name="Z_178F759D_8688_4CE4_810A_2A506C07DE09_.wvu.PrintArea" localSheetId="1" hidden="1">'7-1'!$C$3:$H$33</definedName>
    <definedName name="Z_178F759D_8688_4CE4_810A_2A506C07DE09_.wvu.PrintArea" localSheetId="10" hidden="1">'7-10'!$C$3:$F$76</definedName>
    <definedName name="Z_178F759D_8688_4CE4_810A_2A506C07DE09_.wvu.PrintArea" localSheetId="11" hidden="1">'7-11'!$C$3:$H$16</definedName>
    <definedName name="Z_178F759D_8688_4CE4_810A_2A506C07DE09_.wvu.PrintArea" localSheetId="2" hidden="1">'7-2'!$C$3:$J$29</definedName>
    <definedName name="Z_178F759D_8688_4CE4_810A_2A506C07DE09_.wvu.PrintArea" localSheetId="3" hidden="1">'7-3'!$C$3:$I$30</definedName>
    <definedName name="Z_178F759D_8688_4CE4_810A_2A506C07DE09_.wvu.PrintArea" localSheetId="4" hidden="1">'7-4'!$C$3:$J$29</definedName>
    <definedName name="Z_178F759D_8688_4CE4_810A_2A506C07DE09_.wvu.PrintArea" localSheetId="5" hidden="1">'7-5'!$C$3:$I$102</definedName>
    <definedName name="Z_178F759D_8688_4CE4_810A_2A506C07DE09_.wvu.PrintArea" localSheetId="6" hidden="1">'7-6'!$C$3:$V$76</definedName>
    <definedName name="Z_178F759D_8688_4CE4_810A_2A506C07DE09_.wvu.PrintArea" localSheetId="7" hidden="1">'7-7'!$B$2:$J$121</definedName>
    <definedName name="Z_178F759D_8688_4CE4_810A_2A506C07DE09_.wvu.PrintArea" localSheetId="8" hidden="1">'7-8'!$C$3:$I$111</definedName>
    <definedName name="Z_178F759D_8688_4CE4_810A_2A506C07DE09_.wvu.PrintArea" localSheetId="9" hidden="1">'7-9'!$C$3:$H$31</definedName>
    <definedName name="Z_178F759D_8688_4CE4_810A_2A506C07DE09_.wvu.PrintTitles" localSheetId="5" hidden="1">'7-5'!$3:$6</definedName>
    <definedName name="Z_178F759D_8688_4CE4_810A_2A506C07DE09_.wvu.PrintTitles" localSheetId="6" hidden="1">'7-6'!$C:$D,'7-6'!$3:$5</definedName>
    <definedName name="Z_178F759D_8688_4CE4_810A_2A506C07DE09_.wvu.PrintTitles" localSheetId="8" hidden="1">'7-8'!$3:$5</definedName>
    <definedName name="Z_6346B60E_615C_4E1E_AFD4_A1A3722409B0_.wvu.PrintArea" localSheetId="1" hidden="1">'7-1'!$C$3:$H$35</definedName>
    <definedName name="Z_6346B60E_615C_4E1E_AFD4_A1A3722409B0_.wvu.PrintArea" localSheetId="10" hidden="1">'7-10'!$C$3:$I$76</definedName>
    <definedName name="Z_6346B60E_615C_4E1E_AFD4_A1A3722409B0_.wvu.PrintArea" localSheetId="11" hidden="1">'7-11'!$C$3:$H$16</definedName>
    <definedName name="Z_6346B60E_615C_4E1E_AFD4_A1A3722409B0_.wvu.PrintArea" localSheetId="2" hidden="1">'7-2'!$C$3:$J$31</definedName>
    <definedName name="Z_6346B60E_615C_4E1E_AFD4_A1A3722409B0_.wvu.PrintArea" localSheetId="3" hidden="1">'7-3'!$C$3:$I$32</definedName>
    <definedName name="Z_6346B60E_615C_4E1E_AFD4_A1A3722409B0_.wvu.PrintArea" localSheetId="4" hidden="1">'7-4'!$C$3:$J$31</definedName>
    <definedName name="Z_6346B60E_615C_4E1E_AFD4_A1A3722409B0_.wvu.PrintArea" localSheetId="5" hidden="1">'7-5'!$C$3:$I$112</definedName>
    <definedName name="Z_6346B60E_615C_4E1E_AFD4_A1A3722409B0_.wvu.PrintArea" localSheetId="6" hidden="1">'7-6'!$C$3:$Y$76</definedName>
    <definedName name="Z_6346B60E_615C_4E1E_AFD4_A1A3722409B0_.wvu.PrintArea" localSheetId="7" hidden="1">'7-7'!$C$2:$J$121</definedName>
    <definedName name="Z_6346B60E_615C_4E1E_AFD4_A1A3722409B0_.wvu.PrintArea" localSheetId="8" hidden="1">'7-8'!$C$3:$I$111</definedName>
    <definedName name="Z_6346B60E_615C_4E1E_AFD4_A1A3722409B0_.wvu.PrintArea" localSheetId="9" hidden="1">'7-9'!$C$3:$H$31</definedName>
    <definedName name="Z_6346B60E_615C_4E1E_AFD4_A1A3722409B0_.wvu.PrintTitles" localSheetId="5" hidden="1">'7-5'!$3:$6</definedName>
    <definedName name="Z_6346B60E_615C_4E1E_AFD4_A1A3722409B0_.wvu.PrintTitles" localSheetId="6" hidden="1">'7-6'!$C:$D,'7-6'!$3:$5</definedName>
    <definedName name="Z_6346B60E_615C_4E1E_AFD4_A1A3722409B0_.wvu.PrintTitles" localSheetId="7" hidden="1">'7-7'!$6:$9</definedName>
    <definedName name="Z_6346B60E_615C_4E1E_AFD4_A1A3722409B0_.wvu.PrintTitles" localSheetId="8" hidden="1">'7-8'!$3:$5</definedName>
    <definedName name="Z_7DD06C6D_665D_4248_A496_473CC9B3764B_.wvu.PrintArea" localSheetId="1" hidden="1">'7-1'!$C$3:$H$35</definedName>
    <definedName name="Z_7DD06C6D_665D_4248_A496_473CC9B3764B_.wvu.PrintArea" localSheetId="10" hidden="1">'7-10'!$C$3:$I$76</definedName>
    <definedName name="Z_7DD06C6D_665D_4248_A496_473CC9B3764B_.wvu.PrintArea" localSheetId="11" hidden="1">'7-11'!$C$3:$H$16</definedName>
    <definedName name="Z_7DD06C6D_665D_4248_A496_473CC9B3764B_.wvu.PrintArea" localSheetId="2" hidden="1">'7-2'!$C$3:$J$31</definedName>
    <definedName name="Z_7DD06C6D_665D_4248_A496_473CC9B3764B_.wvu.PrintArea" localSheetId="3" hidden="1">'7-3'!$C$3:$I$32</definedName>
    <definedName name="Z_7DD06C6D_665D_4248_A496_473CC9B3764B_.wvu.PrintArea" localSheetId="4" hidden="1">'7-4'!$C$3:$J$31</definedName>
    <definedName name="Z_7DD06C6D_665D_4248_A496_473CC9B3764B_.wvu.PrintArea" localSheetId="5" hidden="1">'7-5'!$C$3:$I$112</definedName>
    <definedName name="Z_7DD06C6D_665D_4248_A496_473CC9B3764B_.wvu.PrintArea" localSheetId="6" hidden="1">'7-6'!$C$3:$Y$76</definedName>
    <definedName name="Z_7DD06C6D_665D_4248_A496_473CC9B3764B_.wvu.PrintArea" localSheetId="7" hidden="1">'7-7'!$C$2:$J$121</definedName>
    <definedName name="Z_7DD06C6D_665D_4248_A496_473CC9B3764B_.wvu.PrintArea" localSheetId="8" hidden="1">'7-8'!$C$3:$I$111</definedName>
    <definedName name="Z_7DD06C6D_665D_4248_A496_473CC9B3764B_.wvu.PrintArea" localSheetId="9" hidden="1">'7-9'!$C$3:$H$31</definedName>
    <definedName name="Z_7DD06C6D_665D_4248_A496_473CC9B3764B_.wvu.PrintTitles" localSheetId="5" hidden="1">'7-5'!$3:$6</definedName>
    <definedName name="Z_7DD06C6D_665D_4248_A496_473CC9B3764B_.wvu.PrintTitles" localSheetId="6" hidden="1">'7-6'!$C:$D,'7-6'!$3:$5</definedName>
    <definedName name="Z_7DD06C6D_665D_4248_A496_473CC9B3764B_.wvu.PrintTitles" localSheetId="7" hidden="1">'7-7'!$6:$9</definedName>
    <definedName name="Z_7DD06C6D_665D_4248_A496_473CC9B3764B_.wvu.PrintTitles" localSheetId="8" hidden="1">'7-8'!$3:$5</definedName>
    <definedName name="Z_9504ACB5_CE03_423C_9418_4E5F6E4B66B2_.wvu.PrintArea" localSheetId="1" hidden="1">'7-1'!$C$3:$H$33</definedName>
    <definedName name="Z_9504ACB5_CE03_423C_9418_4E5F6E4B66B2_.wvu.PrintArea" localSheetId="2" hidden="1">'7-2'!$C$3:$J$29</definedName>
    <definedName name="Z_9504ACB5_CE03_423C_9418_4E5F6E4B66B2_.wvu.PrintArea" localSheetId="3" hidden="1">'7-3'!$C$3:$I$30</definedName>
    <definedName name="Z_9504ACB5_CE03_423C_9418_4E5F6E4B66B2_.wvu.PrintArea" localSheetId="4" hidden="1">'7-4'!$C$3:$J$29</definedName>
    <definedName name="Z_9504ACB5_CE03_423C_9418_4E5F6E4B66B2_.wvu.PrintArea" localSheetId="5" hidden="1">'7-5'!$C$3:$I$102</definedName>
    <definedName name="Z_9504ACB5_CE03_423C_9418_4E5F6E4B66B2_.wvu.PrintArea" localSheetId="6" hidden="1">'7-6'!$C$3:$V$76</definedName>
    <definedName name="Z_9504ACB5_CE03_423C_9418_4E5F6E4B66B2_.wvu.PrintArea" localSheetId="7" hidden="1">'7-7'!$B$2:$J$121</definedName>
    <definedName name="Z_9504ACB5_CE03_423C_9418_4E5F6E4B66B2_.wvu.PrintTitles" localSheetId="5" hidden="1">'7-5'!$3:$6</definedName>
    <definedName name="Z_9504ACB5_CE03_423C_9418_4E5F6E4B66B2_.wvu.PrintTitles" localSheetId="6" hidden="1">'7-6'!$C:$D,'7-6'!$3:$5</definedName>
    <definedName name="Z_F5B750DF_6CA0_414A_B263_D6994D3FEA9D_.wvu.PrintArea" localSheetId="1" hidden="1">'7-1'!$C$3:$H$35</definedName>
    <definedName name="Z_F5B750DF_6CA0_414A_B263_D6994D3FEA9D_.wvu.PrintArea" localSheetId="10" hidden="1">'7-10'!$C$3:$I$76</definedName>
    <definedName name="Z_F5B750DF_6CA0_414A_B263_D6994D3FEA9D_.wvu.PrintArea" localSheetId="11" hidden="1">'7-11'!$C$3:$H$16</definedName>
    <definedName name="Z_F5B750DF_6CA0_414A_B263_D6994D3FEA9D_.wvu.PrintArea" localSheetId="2" hidden="1">'7-2'!$C$3:$J$31</definedName>
    <definedName name="Z_F5B750DF_6CA0_414A_B263_D6994D3FEA9D_.wvu.PrintArea" localSheetId="3" hidden="1">'7-3'!$C$3:$I$32</definedName>
    <definedName name="Z_F5B750DF_6CA0_414A_B263_D6994D3FEA9D_.wvu.PrintArea" localSheetId="4" hidden="1">'7-4'!$C$3:$J$31</definedName>
    <definedName name="Z_F5B750DF_6CA0_414A_B263_D6994D3FEA9D_.wvu.PrintArea" localSheetId="5" hidden="1">'7-5'!$C$3:$I$112</definedName>
    <definedName name="Z_F5B750DF_6CA0_414A_B263_D6994D3FEA9D_.wvu.PrintArea" localSheetId="6" hidden="1">'7-6'!$C$3:$Y$76</definedName>
    <definedName name="Z_F5B750DF_6CA0_414A_B263_D6994D3FEA9D_.wvu.PrintArea" localSheetId="7" hidden="1">'7-7'!$C$2:$J$121</definedName>
    <definedName name="Z_F5B750DF_6CA0_414A_B263_D6994D3FEA9D_.wvu.PrintArea" localSheetId="8" hidden="1">'7-8'!$C$3:$I$111</definedName>
    <definedName name="Z_F5B750DF_6CA0_414A_B263_D6994D3FEA9D_.wvu.PrintArea" localSheetId="9" hidden="1">'7-9'!$C$3:$H$31</definedName>
    <definedName name="Z_F5B750DF_6CA0_414A_B263_D6994D3FEA9D_.wvu.PrintTitles" localSheetId="5" hidden="1">'7-5'!$3:$6</definedName>
    <definedName name="Z_F5B750DF_6CA0_414A_B263_D6994D3FEA9D_.wvu.PrintTitles" localSheetId="6" hidden="1">'7-6'!$C:$D,'7-6'!$3:$5</definedName>
    <definedName name="Z_F5B750DF_6CA0_414A_B263_D6994D3FEA9D_.wvu.PrintTitles" localSheetId="7" hidden="1">'7-7'!$6:$9</definedName>
    <definedName name="Z_F5B750DF_6CA0_414A_B263_D6994D3FEA9D_.wvu.PrintTitles" localSheetId="8" hidden="1">'7-8'!$3:$5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2" l="1"/>
  <c r="G12" i="12"/>
  <c r="G11" i="12"/>
  <c r="G10" i="12"/>
  <c r="X71" i="7"/>
  <c r="W71" i="7"/>
  <c r="W69" i="7"/>
  <c r="W67" i="7"/>
  <c r="W7" i="7" s="1"/>
  <c r="X66" i="7"/>
  <c r="W66" i="7"/>
  <c r="W63" i="7"/>
  <c r="X61" i="7"/>
  <c r="W61" i="7"/>
  <c r="X56" i="7"/>
  <c r="W56" i="7"/>
  <c r="X51" i="7"/>
  <c r="W51" i="7"/>
  <c r="X46" i="7"/>
  <c r="W46" i="7"/>
  <c r="X41" i="7"/>
  <c r="W41" i="7"/>
  <c r="X36" i="7"/>
  <c r="W36" i="7"/>
  <c r="X31" i="7"/>
  <c r="W31" i="7"/>
  <c r="X26" i="7"/>
  <c r="W26" i="7"/>
  <c r="X21" i="7"/>
  <c r="W21" i="7"/>
  <c r="X16" i="7"/>
  <c r="W16" i="7"/>
  <c r="X15" i="7"/>
  <c r="X10" i="7"/>
  <c r="W10" i="7"/>
  <c r="W15" i="7" s="1"/>
  <c r="X9" i="7"/>
  <c r="X14" i="7" s="1"/>
  <c r="W9" i="7"/>
  <c r="W14" i="7" s="1"/>
  <c r="X8" i="7"/>
  <c r="X13" i="7" s="1"/>
  <c r="W8" i="7"/>
  <c r="W13" i="7" s="1"/>
  <c r="X7" i="7"/>
  <c r="X6" i="7" s="1"/>
  <c r="I102" i="6"/>
  <c r="H102" i="6"/>
  <c r="G102" i="6"/>
  <c r="F102" i="6"/>
  <c r="E102" i="6"/>
  <c r="I101" i="6"/>
  <c r="G101" i="6"/>
  <c r="F101" i="6"/>
  <c r="E101" i="6"/>
  <c r="I100" i="6"/>
  <c r="I97" i="6" s="1"/>
  <c r="G100" i="6"/>
  <c r="G97" i="6" s="1"/>
  <c r="F100" i="6"/>
  <c r="F97" i="6" s="1"/>
  <c r="E100" i="6"/>
  <c r="E97" i="6" s="1"/>
  <c r="I99" i="6"/>
  <c r="G99" i="6"/>
  <c r="F99" i="6"/>
  <c r="E99" i="6"/>
  <c r="I98" i="6"/>
  <c r="G98" i="6"/>
  <c r="F98" i="6"/>
  <c r="E98" i="6"/>
  <c r="H97" i="6"/>
  <c r="J28" i="3"/>
  <c r="H32" i="2"/>
  <c r="W6" i="7" l="1"/>
  <c r="W12" i="7"/>
  <c r="W11" i="7" s="1"/>
  <c r="X12" i="7"/>
  <c r="X11" i="7" s="1"/>
</calcChain>
</file>

<file path=xl/sharedStrings.xml><?xml version="1.0" encoding="utf-8"?>
<sst xmlns="http://schemas.openxmlformats.org/spreadsheetml/2006/main" count="972" uniqueCount="258">
  <si>
    <t>7．</t>
    <phoneticPr fontId="4"/>
  </si>
  <si>
    <t>上下水道</t>
    <rPh sb="0" eb="1">
      <t>ジョウ</t>
    </rPh>
    <rPh sb="1" eb="3">
      <t>ゲスイ</t>
    </rPh>
    <rPh sb="3" eb="4">
      <t>ミチ</t>
    </rPh>
    <phoneticPr fontId="4"/>
  </si>
  <si>
    <t>基本情報</t>
    <rPh sb="0" eb="2">
      <t>キホン</t>
    </rPh>
    <rPh sb="2" eb="4">
      <t>ジョウホウ</t>
    </rPh>
    <phoneticPr fontId="4"/>
  </si>
  <si>
    <t>上水道</t>
    <rPh sb="0" eb="3">
      <t>ジョウスイドウ</t>
    </rPh>
    <phoneticPr fontId="4"/>
  </si>
  <si>
    <t xml:space="preserve">  令和6年度の上水道の給水状況をみると、給水人口126,918人、給水栓数47,764栓、送配水管総延長777,898ｍ、普及率99.99%となっている。</t>
    <rPh sb="2" eb="4">
      <t>レイワ</t>
    </rPh>
    <rPh sb="5" eb="7">
      <t>ネンド</t>
    </rPh>
    <rPh sb="8" eb="11">
      <t>ジョウスイドウ</t>
    </rPh>
    <rPh sb="12" eb="14">
      <t>キュウスイ</t>
    </rPh>
    <rPh sb="14" eb="16">
      <t>ジョウキョウ</t>
    </rPh>
    <rPh sb="21" eb="23">
      <t>キュウスイ</t>
    </rPh>
    <rPh sb="23" eb="25">
      <t>ジンコウ</t>
    </rPh>
    <rPh sb="32" eb="33">
      <t>ニン</t>
    </rPh>
    <rPh sb="34" eb="37">
      <t>キュウスイセン</t>
    </rPh>
    <rPh sb="37" eb="38">
      <t>スウ</t>
    </rPh>
    <rPh sb="44" eb="45">
      <t>セン</t>
    </rPh>
    <rPh sb="46" eb="47">
      <t>ソウ</t>
    </rPh>
    <rPh sb="47" eb="50">
      <t>ハイスイカン</t>
    </rPh>
    <rPh sb="50" eb="53">
      <t>ソウエンチョウ</t>
    </rPh>
    <rPh sb="62" eb="64">
      <t>フキュウ</t>
    </rPh>
    <rPh sb="64" eb="65">
      <t>リツ</t>
    </rPh>
    <phoneticPr fontId="4"/>
  </si>
  <si>
    <t>（1）水道の普及状況</t>
    <phoneticPr fontId="0" type="Hiragana"/>
  </si>
  <si>
    <t>各年度3月末現在（単位：人、戸、％）</t>
    <rPh sb="0" eb="3">
      <t>カクネンド</t>
    </rPh>
    <rPh sb="4" eb="5">
      <t>ガツ</t>
    </rPh>
    <rPh sb="5" eb="6">
      <t>マツ</t>
    </rPh>
    <rPh sb="6" eb="8">
      <t>ゲンザイ</t>
    </rPh>
    <rPh sb="9" eb="11">
      <t>タンイ</t>
    </rPh>
    <rPh sb="12" eb="13">
      <t>ヒト</t>
    </rPh>
    <rPh sb="14" eb="15">
      <t>ト</t>
    </rPh>
    <phoneticPr fontId="4"/>
  </si>
  <si>
    <t>年度</t>
    <phoneticPr fontId="0" type="Hiragana"/>
  </si>
  <si>
    <t>区分</t>
    <phoneticPr fontId="0" type="Hiragana"/>
  </si>
  <si>
    <t>行政区内人口（人）</t>
    <phoneticPr fontId="0" type="Hiragana"/>
  </si>
  <si>
    <t>世帯数（戸）</t>
    <phoneticPr fontId="0" type="Hiragana"/>
  </si>
  <si>
    <t>給水人口（人）</t>
    <phoneticPr fontId="0" type="Hiragana"/>
  </si>
  <si>
    <t>普及率（％）</t>
    <phoneticPr fontId="0" type="Hiragana"/>
  </si>
  <si>
    <t>うるま市</t>
  </si>
  <si>
    <t>　具志川地区</t>
    <phoneticPr fontId="4"/>
  </si>
  <si>
    <t>平成16年度</t>
  </si>
  <si>
    <t xml:space="preserve"> 石川地区</t>
    <phoneticPr fontId="4"/>
  </si>
  <si>
    <t>　与那城地区</t>
    <phoneticPr fontId="4"/>
  </si>
  <si>
    <t xml:space="preserve"> 勝連地区</t>
    <phoneticPr fontId="4"/>
  </si>
  <si>
    <t>平成17年度</t>
    <rPh sb="0" eb="2">
      <t>ヘイセイ</t>
    </rPh>
    <rPh sb="4" eb="6">
      <t>ネンド</t>
    </rPh>
    <phoneticPr fontId="4"/>
  </si>
  <si>
    <t>うるま市</t>
    <phoneticPr fontId="0" type="Hiragana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</si>
  <si>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</si>
  <si>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</si>
  <si>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</si>
  <si>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</si>
  <si>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</si>
  <si>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</si>
  <si>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</si>
  <si>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</si>
  <si>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</si>
  <si>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</si>
  <si>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</si>
  <si>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</si>
  <si>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</si>
  <si>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</si>
  <si>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</si>
  <si>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</si>
  <si>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</si>
  <si>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</si>
  <si>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</si>
  <si>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資料：経理課</t>
    <rPh sb="3" eb="5">
      <t>けいり</t>
    </rPh>
    <rPh sb="5" eb="6">
      <t>か</t>
    </rPh>
    <phoneticPr fontId="1" type="Hiragana"/>
  </si>
  <si>
    <t>（2）用途別有収水量</t>
    <phoneticPr fontId="0" type="Hiragana"/>
  </si>
  <si>
    <t>各年度3月末現在（単位：㎥）</t>
    <rPh sb="0" eb="3">
      <t>カクネンド</t>
    </rPh>
    <rPh sb="4" eb="5">
      <t>ガツ</t>
    </rPh>
    <rPh sb="5" eb="6">
      <t>マツ</t>
    </rPh>
    <rPh sb="6" eb="8">
      <t>ゲンザイ</t>
    </rPh>
    <rPh sb="9" eb="11">
      <t>タンイ</t>
    </rPh>
    <phoneticPr fontId="4"/>
  </si>
  <si>
    <t>総量</t>
    <phoneticPr fontId="0" type="Hiragana"/>
  </si>
  <si>
    <t>家庭用</t>
    <phoneticPr fontId="0" type="Hiragana"/>
  </si>
  <si>
    <t>営業用</t>
    <phoneticPr fontId="0" type="Hiragana"/>
  </si>
  <si>
    <t>官公署用</t>
    <phoneticPr fontId="0" type="Hiragana"/>
  </si>
  <si>
    <t>基地用水</t>
    <phoneticPr fontId="0" type="Hiragana"/>
  </si>
  <si>
    <t>臨時給水
その他</t>
    <phoneticPr fontId="0" type="Hiragana"/>
  </si>
  <si>
    <t>-</t>
    <phoneticPr fontId="4"/>
  </si>
  <si>
    <t xml:space="preserve"> </t>
    <phoneticPr fontId="0" type="Hiragana"/>
  </si>
  <si>
    <t>（3）受水量及び有収水量</t>
    <phoneticPr fontId="0" type="Hiragana"/>
  </si>
  <si>
    <t>年度</t>
    <rPh sb="0" eb="1">
      <t>ねん</t>
    </rPh>
    <rPh sb="1" eb="2">
      <t>ど</t>
    </rPh>
    <phoneticPr fontId="0" type="Hiragana"/>
  </si>
  <si>
    <t>受水量</t>
    <phoneticPr fontId="0" type="Hiragana"/>
  </si>
  <si>
    <t>有効水量</t>
  </si>
  <si>
    <t>無効水量</t>
    <phoneticPr fontId="0" type="Hiragana"/>
  </si>
  <si>
    <t>有収水量</t>
    <phoneticPr fontId="0" type="Hiragana"/>
  </si>
  <si>
    <t>無収水量</t>
    <phoneticPr fontId="0" type="Hiragana"/>
  </si>
  <si>
    <t>平成17年度</t>
    <phoneticPr fontId="4"/>
  </si>
  <si>
    <t>平成18年度</t>
    <phoneticPr fontId="4"/>
  </si>
  <si>
    <t>平成19年度</t>
  </si>
  <si>
    <t>平成20年度</t>
  </si>
  <si>
    <t>平成21年度</t>
  </si>
  <si>
    <t>（4）1日当たり配水量、有収水量、1人1日当たり配水量及び有収水量</t>
    <phoneticPr fontId="0" type="Hiragana"/>
  </si>
  <si>
    <t>各年度3月末現在（単位：㎥、ℓ）</t>
    <rPh sb="0" eb="3">
      <t>カクネンド</t>
    </rPh>
    <rPh sb="4" eb="5">
      <t>ガツ</t>
    </rPh>
    <rPh sb="5" eb="6">
      <t>マツ</t>
    </rPh>
    <rPh sb="6" eb="8">
      <t>ゲンザイ</t>
    </rPh>
    <rPh sb="9" eb="11">
      <t>タンイ</t>
    </rPh>
    <phoneticPr fontId="4"/>
  </si>
  <si>
    <t>1日の
平均水量
（m³）</t>
    <phoneticPr fontId="0" type="Hiragana"/>
  </si>
  <si>
    <t>1日最大
配水量
（m³）</t>
    <phoneticPr fontId="0" type="Hiragana"/>
  </si>
  <si>
    <t>1日平均
有収水量
（m³）</t>
    <phoneticPr fontId="0" type="Hiragana"/>
  </si>
  <si>
    <t>1人1日
平均配水量
（ℓ）</t>
    <phoneticPr fontId="0" type="Hiragana"/>
  </si>
  <si>
    <t>1人1日
最大配水量
（ℓ）</t>
    <phoneticPr fontId="0" type="Hiragana"/>
  </si>
  <si>
    <t>1人1日
平均有収水量
（ℓ）</t>
    <phoneticPr fontId="0" type="Hiragana"/>
  </si>
  <si>
    <t>（5）送配水管延長及び栓数</t>
    <phoneticPr fontId="0" type="Hiragana"/>
  </si>
  <si>
    <t>各年度3月末現在（単位：ｍ、栓、基）</t>
    <rPh sb="0" eb="3">
      <t>カクネンド</t>
    </rPh>
    <rPh sb="4" eb="5">
      <t>ガツ</t>
    </rPh>
    <rPh sb="5" eb="6">
      <t>マツ</t>
    </rPh>
    <rPh sb="6" eb="8">
      <t>ゲンザイ</t>
    </rPh>
    <rPh sb="9" eb="11">
      <t>タンイ</t>
    </rPh>
    <rPh sb="14" eb="15">
      <t>セン</t>
    </rPh>
    <rPh sb="16" eb="17">
      <t>キ</t>
    </rPh>
    <phoneticPr fontId="4"/>
  </si>
  <si>
    <t>年</t>
    <rPh sb="0" eb="1">
      <t>ねん</t>
    </rPh>
    <phoneticPr fontId="0" type="Hiragana"/>
  </si>
  <si>
    <t>送配水管延長</t>
    <phoneticPr fontId="0" type="Hiragana"/>
  </si>
  <si>
    <t>給水栓数（栓）</t>
    <rPh sb="5" eb="6">
      <t>せん</t>
    </rPh>
    <phoneticPr fontId="0" type="Hiragana"/>
  </si>
  <si>
    <t>消火栓数（基）</t>
    <rPh sb="5" eb="6">
      <t>き</t>
    </rPh>
    <phoneticPr fontId="0" type="Hiragana"/>
  </si>
  <si>
    <t>度</t>
    <rPh sb="0" eb="1">
      <t>ド</t>
    </rPh>
    <phoneticPr fontId="4"/>
  </si>
  <si>
    <t>総延長（m）</t>
    <phoneticPr fontId="0" type="Hiragana"/>
  </si>
  <si>
    <t>口径75㎜未満（m）</t>
    <phoneticPr fontId="0" type="Hiragana"/>
  </si>
  <si>
    <t>口径75㎜以上（m）</t>
    <phoneticPr fontId="0" type="Hiragana"/>
  </si>
  <si>
    <t>平
成
16
年
度</t>
    <phoneticPr fontId="0" type="Hiragana"/>
  </si>
  <si>
    <t>平
成
17
年
度</t>
  </si>
  <si>
    <t>平
成
18
年
度</t>
  </si>
  <si>
    <t>平
成
19
年
度</t>
  </si>
  <si>
    <t>平
成
20
年
度</t>
  </si>
  <si>
    <t>平
成
21
年
度</t>
  </si>
  <si>
    <t>平
成
22
年
度</t>
  </si>
  <si>
    <t>平
成
23
年
度</t>
  </si>
  <si>
    <t>平
成
24
年
度</t>
  </si>
  <si>
    <t>平
成
25
年
度</t>
  </si>
  <si>
    <t>平
成
26
年
度</t>
  </si>
  <si>
    <t>平
成
27
年
度</t>
  </si>
  <si>
    <t>平
成
28
年
度</t>
  </si>
  <si>
    <t>平
成
29
年
度</t>
  </si>
  <si>
    <t>平
成
30
年
度</t>
  </si>
  <si>
    <t>令
和
元
年
度</t>
    <rPh sb="0" eb="1">
      <t>レイ</t>
    </rPh>
    <rPh sb="2" eb="3">
      <t>ワ</t>
    </rPh>
    <rPh sb="4" eb="5">
      <t>ガン</t>
    </rPh>
    <phoneticPr fontId="4"/>
  </si>
  <si>
    <t>令
和
2
年
度</t>
    <rPh sb="0" eb="1">
      <t>レイ</t>
    </rPh>
    <rPh sb="2" eb="3">
      <t>ワ</t>
    </rPh>
    <phoneticPr fontId="4"/>
  </si>
  <si>
    <t>令
和
3
年
度</t>
    <rPh sb="0" eb="1">
      <t>レイ</t>
    </rPh>
    <rPh sb="2" eb="3">
      <t>ワ</t>
    </rPh>
    <phoneticPr fontId="4"/>
  </si>
  <si>
    <t>令
和
4
年
度</t>
    <rPh sb="0" eb="1">
      <t>レイ</t>
    </rPh>
    <rPh sb="2" eb="3">
      <t>ワ</t>
    </rPh>
    <phoneticPr fontId="4"/>
  </si>
  <si>
    <t>令
和
5
年
度</t>
    <rPh sb="0" eb="1">
      <t>レイ</t>
    </rPh>
    <rPh sb="2" eb="3">
      <t>ワ</t>
    </rPh>
    <phoneticPr fontId="4"/>
  </si>
  <si>
    <t>令
和
6
年
度</t>
    <rPh sb="0" eb="1">
      <t>レイ</t>
    </rPh>
    <rPh sb="2" eb="3">
      <t>ワ</t>
    </rPh>
    <phoneticPr fontId="4"/>
  </si>
  <si>
    <t>（6）年度別月別有収水量の推移（水道）</t>
    <phoneticPr fontId="0" type="Hiragana"/>
  </si>
  <si>
    <t>各年各月末日現在（単位：㎥）</t>
    <rPh sb="0" eb="2">
      <t>カクトシ</t>
    </rPh>
    <rPh sb="2" eb="3">
      <t>カク</t>
    </rPh>
    <rPh sb="3" eb="4">
      <t>ガツ</t>
    </rPh>
    <rPh sb="4" eb="5">
      <t>マツ</t>
    </rPh>
    <rPh sb="5" eb="6">
      <t>ヒ</t>
    </rPh>
    <rPh sb="6" eb="8">
      <t>ゲンザイ</t>
    </rPh>
    <rPh sb="9" eb="11">
      <t>タンイ</t>
    </rPh>
    <phoneticPr fontId="4"/>
  </si>
  <si>
    <t>月</t>
    <phoneticPr fontId="0" type="Hiragana"/>
  </si>
  <si>
    <t>平成17年度</t>
  </si>
  <si>
    <t>平成18年度</t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</si>
  <si>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</si>
  <si>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</si>
  <si>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</si>
  <si>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</si>
  <si>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</si>
  <si>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</si>
  <si>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</si>
  <si>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</si>
  <si>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</si>
  <si>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phoneticPr fontId="4"/>
  </si>
  <si>
    <t>令和2年度</t>
    <rPh sb="0" eb="2">
      <t>レイワ</t>
    </rPh>
    <phoneticPr fontId="0"/>
  </si>
  <si>
    <t>令和3年度</t>
    <rPh sb="0" eb="2">
      <t>レイワ</t>
    </rPh>
    <phoneticPr fontId="0"/>
  </si>
  <si>
    <t>令和4年度</t>
    <rPh sb="0" eb="2">
      <t>レイワ</t>
    </rPh>
    <phoneticPr fontId="1"/>
  </si>
  <si>
    <t>令和5年度</t>
    <rPh sb="0" eb="2">
      <t>レイワ</t>
    </rPh>
    <phoneticPr fontId="1"/>
  </si>
  <si>
    <t>令和6年度</t>
    <rPh sb="0" eb="2">
      <t>レイワ</t>
    </rPh>
    <phoneticPr fontId="1"/>
  </si>
  <si>
    <t>総有収水量</t>
    <phoneticPr fontId="0" type="Hiragana"/>
  </si>
  <si>
    <t>月平均</t>
    <phoneticPr fontId="0" type="Hiragana"/>
  </si>
  <si>
    <t>4月</t>
    <phoneticPr fontId="0" type="Hiragana"/>
  </si>
  <si>
    <t>5月</t>
    <phoneticPr fontId="0" type="Hiragana"/>
  </si>
  <si>
    <t>6月</t>
    <phoneticPr fontId="0" type="Hiragana"/>
  </si>
  <si>
    <t>7月</t>
    <phoneticPr fontId="0" type="Hiragana"/>
  </si>
  <si>
    <t>8月</t>
    <phoneticPr fontId="0" type="Hiragana"/>
  </si>
  <si>
    <t>9月</t>
    <phoneticPr fontId="0" type="Hiragana"/>
  </si>
  <si>
    <t>10月</t>
    <phoneticPr fontId="0" type="Hiragana"/>
  </si>
  <si>
    <t>11月</t>
    <phoneticPr fontId="0" type="Hiragana"/>
  </si>
  <si>
    <t>12月</t>
    <phoneticPr fontId="0" type="Hiragana"/>
  </si>
  <si>
    <t>1月</t>
    <phoneticPr fontId="0" type="Hiragana"/>
  </si>
  <si>
    <t>2月</t>
    <phoneticPr fontId="4"/>
  </si>
  <si>
    <t>3月</t>
    <phoneticPr fontId="4"/>
  </si>
  <si>
    <t>下水道</t>
    <rPh sb="0" eb="1">
      <t>シタ</t>
    </rPh>
    <rPh sb="1" eb="3">
      <t>スイドウ</t>
    </rPh>
    <phoneticPr fontId="23"/>
  </si>
  <si>
    <t>　令和6年度の下水道の状況をみると、利用可能人口85,067人で人口普及率67%、そのうち水洗化人口は71,372人で水洗化（接続）率83.9％、供用開始済面積は2,109.8haで、全体計画面積2,783.4haに占める整備率は75.8％となっている。</t>
    <phoneticPr fontId="0"/>
  </si>
  <si>
    <t>（7）公共下水道整備状況</t>
    <phoneticPr fontId="0" type="Hiragana"/>
  </si>
  <si>
    <t>各年3月末現在（単位：ha、m、人）</t>
    <rPh sb="16" eb="17">
      <t>ニン</t>
    </rPh>
    <phoneticPr fontId="23"/>
  </si>
  <si>
    <t>地区</t>
    <phoneticPr fontId="0" type="Hiragana"/>
  </si>
  <si>
    <t>供用開始面積(ha)</t>
    <phoneticPr fontId="0" type="Hiragana"/>
  </si>
  <si>
    <t>管きょ延長（m）</t>
    <phoneticPr fontId="0" type="Hiragana"/>
  </si>
  <si>
    <t>ポンプ場</t>
    <phoneticPr fontId="0" type="Hiragana"/>
  </si>
  <si>
    <t>利用可能人口</t>
    <phoneticPr fontId="0" type="Hiragana"/>
  </si>
  <si>
    <t>幹線</t>
    <phoneticPr fontId="0" type="Hiragana"/>
  </si>
  <si>
    <t>枝線</t>
    <phoneticPr fontId="0" type="Hiragana"/>
  </si>
  <si>
    <t>計</t>
    <phoneticPr fontId="0" type="Hiragana"/>
  </si>
  <si>
    <t>全
体
計
画</t>
    <rPh sb="0" eb="1">
      <t>ぜん</t>
    </rPh>
    <rPh sb="2" eb="3">
      <t>たい</t>
    </rPh>
    <rPh sb="4" eb="5">
      <t>けい</t>
    </rPh>
    <rPh sb="6" eb="7">
      <t>かく</t>
    </rPh>
    <phoneticPr fontId="0" type="Hiragana"/>
  </si>
  <si>
    <t>平
成
16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</si>
  <si>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17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</si>
  <si>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18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</si>
  <si>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19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</si>
  <si>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20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</si>
  <si>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21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</si>
  <si>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22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</si>
  <si>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23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</si>
  <si>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24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</si>
  <si>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25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</si>
  <si>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26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</si>
  <si>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27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</si>
  <si>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28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</si>
  <si>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29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</si>
  <si>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平
成
30
年
度</t>
    <rPh sb="0" eb="1">
      <t>ヘイ</t>
    </rPh>
    <rPh sb="2" eb="3">
      <t>セイ</t>
    </rPh>
    <rPh sb="7" eb="8">
      <t>ネン</t>
    </rPh>
    <rPh sb="9" eb="10">
      <t>ド</t>
    </rPh>
    <phoneticPr fontId="4"/>
  </si>
  <si>
    <t>令
和
元
年
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</si>
  <si>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4"/>
  </si>
  <si>
    <t>令
和
3
年
度</t>
    <rPh sb="0" eb="1">
      <t>レイ</t>
    </rPh>
    <rPh sb="2" eb="3">
      <t>ワ</t>
    </rPh>
    <rPh sb="6" eb="7">
      <t>ネン</t>
    </rPh>
    <rPh sb="8" eb="9">
      <t>ド</t>
    </rPh>
    <phoneticPr fontId="4"/>
  </si>
  <si>
    <t>令
和
4
年
度</t>
    <rPh sb="0" eb="1">
      <t>レイ</t>
    </rPh>
    <rPh sb="2" eb="3">
      <t>ワ</t>
    </rPh>
    <rPh sb="6" eb="7">
      <t>ネン</t>
    </rPh>
    <rPh sb="8" eb="9">
      <t>ド</t>
    </rPh>
    <phoneticPr fontId="4"/>
  </si>
  <si>
    <t>-</t>
    <phoneticPr fontId="24"/>
  </si>
  <si>
    <t>令
和
5
年
度</t>
    <rPh sb="0" eb="1">
      <t>レイ</t>
    </rPh>
    <rPh sb="2" eb="3">
      <t>ワ</t>
    </rPh>
    <rPh sb="6" eb="7">
      <t>ネン</t>
    </rPh>
    <rPh sb="8" eb="9">
      <t>ド</t>
    </rPh>
    <phoneticPr fontId="4"/>
  </si>
  <si>
    <t>-</t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</si>
  <si>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4"/>
  </si>
  <si>
    <t>整備率（%)</t>
    <phoneticPr fontId="4"/>
  </si>
  <si>
    <t>資料：下水道課</t>
    <rPh sb="0" eb="2">
      <t>シリョウ</t>
    </rPh>
    <rPh sb="3" eb="6">
      <t>ゲスイドウ</t>
    </rPh>
    <rPh sb="6" eb="7">
      <t>カ</t>
    </rPh>
    <phoneticPr fontId="23"/>
  </si>
  <si>
    <t>（8）公共下水道普及状況</t>
    <phoneticPr fontId="0" type="Hiragana"/>
  </si>
  <si>
    <t>各年3月末現在（単位：人、%）</t>
    <rPh sb="11" eb="12">
      <t>ニン</t>
    </rPh>
    <phoneticPr fontId="0"/>
  </si>
  <si>
    <t>年
度</t>
    <phoneticPr fontId="0" type="Hiragana"/>
  </si>
  <si>
    <t>行政人口</t>
    <phoneticPr fontId="0" type="Hiragana"/>
  </si>
  <si>
    <t>供用区域人口</t>
    <phoneticPr fontId="0" type="Hiragana"/>
  </si>
  <si>
    <t>行政人口
普及率（％）</t>
  </si>
  <si>
    <t>水洗化人口</t>
    <phoneticPr fontId="0" type="Hiragana"/>
  </si>
  <si>
    <t>水洗化率（％）</t>
    <phoneticPr fontId="0" type="Hiragana"/>
  </si>
  <si>
    <t>平
成
16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</si>
  <si>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17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</si>
  <si>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18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</si>
  <si>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19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</si>
  <si>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20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</si>
  <si>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21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</si>
  <si>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22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</si>
  <si>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23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</si>
  <si>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24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</si>
  <si>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25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</si>
  <si>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26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</si>
  <si>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27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</si>
  <si>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28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</si>
  <si>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29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</si>
  <si>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平
成
30
年
度</t>
    <rPh sb="0" eb="1">
      <t>へい</t>
    </rPh>
    <rPh sb="2" eb="3">
      <t>せい</t>
    </rPh>
    <rPh sb="7" eb="8">
      <t>ねん</t>
    </rPh>
    <rPh sb="9" eb="10">
      <t>ど</t>
    </rPh>
    <phoneticPr fontId="0" type="Hiragana"/>
  </si>
  <si>
    <t>令
和
元
年
度</t>
    <rPh sb="0" eb="1">
      <t>れい</t>
    </rPh>
    <rPh sb="2" eb="3">
      <t>わ</t>
    </rPh>
    <rPh sb="4" eb="5">
      <t>がん</t>
    </rPh>
    <rPh sb="6" eb="7">
      <t>ねん</t>
    </rPh>
    <rPh sb="8" eb="9">
      <t>ど</t>
    </rPh>
    <phoneticPr fontId="0" type="Hiragana"/>
  </si>
  <si>
    <t>令
和
2
年
度</t>
    <rPh sb="0" eb="1">
      <t>れい</t>
    </rPh>
    <rPh sb="2" eb="3">
      <t>わ</t>
    </rPh>
    <rPh sb="6" eb="7">
      <t>ねん</t>
    </rPh>
    <rPh sb="8" eb="9">
      <t>ど</t>
    </rPh>
    <phoneticPr fontId="0" type="Hiragana"/>
  </si>
  <si>
    <t>令
和
3
年
度</t>
    <rPh sb="0" eb="1">
      <t>れい</t>
    </rPh>
    <rPh sb="2" eb="3">
      <t>わ</t>
    </rPh>
    <rPh sb="6" eb="7">
      <t>ねん</t>
    </rPh>
    <rPh sb="8" eb="9">
      <t>ど</t>
    </rPh>
    <phoneticPr fontId="0" type="Hiragana"/>
  </si>
  <si>
    <t>令
和
4
年
度</t>
    <rPh sb="0" eb="1">
      <t>れい</t>
    </rPh>
    <rPh sb="2" eb="3">
      <t>わ</t>
    </rPh>
    <rPh sb="6" eb="7">
      <t>ねん</t>
    </rPh>
    <rPh sb="8" eb="9">
      <t>ど</t>
    </rPh>
    <phoneticPr fontId="1" type="Hiragana"/>
  </si>
  <si>
    <t>令
和
5
年
度</t>
    <rPh sb="0" eb="1">
      <t>れい</t>
    </rPh>
    <rPh sb="2" eb="3">
      <t>わ</t>
    </rPh>
    <rPh sb="6" eb="7">
      <t>ねん</t>
    </rPh>
    <rPh sb="8" eb="9">
      <t>ど</t>
    </rPh>
    <phoneticPr fontId="1" type="Hiragana"/>
  </si>
  <si>
    <t>令
和
6
年
度</t>
    <rPh sb="0" eb="1">
      <t>れい</t>
    </rPh>
    <rPh sb="2" eb="3">
      <t>わ</t>
    </rPh>
    <rPh sb="6" eb="7">
      <t>ねん</t>
    </rPh>
    <rPh sb="8" eb="9">
      <t>ど</t>
    </rPh>
    <phoneticPr fontId="1" type="Hiragana"/>
  </si>
  <si>
    <t>資料：下水道課</t>
    <rPh sb="0" eb="2">
      <t>シリョウ</t>
    </rPh>
    <rPh sb="3" eb="6">
      <t>ゲスイドウ</t>
    </rPh>
    <rPh sb="6" eb="7">
      <t>カ</t>
    </rPh>
    <phoneticPr fontId="1"/>
  </si>
  <si>
    <t>（9）用途別有収水量</t>
    <phoneticPr fontId="4"/>
  </si>
  <si>
    <t>（単位：m³）</t>
    <phoneticPr fontId="2" type="Hiragana"/>
  </si>
  <si>
    <t>年度</t>
    <phoneticPr fontId="2" type="Hiragana"/>
  </si>
  <si>
    <t>区分</t>
    <phoneticPr fontId="2" type="Hiragana"/>
  </si>
  <si>
    <t>総量</t>
    <phoneticPr fontId="2" type="Hiragana"/>
  </si>
  <si>
    <t>家庭用</t>
    <phoneticPr fontId="2" type="Hiragana"/>
  </si>
  <si>
    <t>業務用</t>
    <rPh sb="0" eb="2">
      <t>ぎょうむ</t>
    </rPh>
    <rPh sb="2" eb="3">
      <t>よう</t>
    </rPh>
    <phoneticPr fontId="2" type="Hiragana"/>
  </si>
  <si>
    <t>基地使用</t>
    <rPh sb="0" eb="2">
      <t>きち</t>
    </rPh>
    <rPh sb="2" eb="4">
      <t>しよう</t>
    </rPh>
    <phoneticPr fontId="2" type="Hiragana"/>
  </si>
  <si>
    <t>うるま市</t>
    <phoneticPr fontId="4"/>
  </si>
  <si>
    <t>具志川地区</t>
    <phoneticPr fontId="4"/>
  </si>
  <si>
    <t>石川地区</t>
    <phoneticPr fontId="4"/>
  </si>
  <si>
    <t>与那城地区</t>
    <phoneticPr fontId="4"/>
  </si>
  <si>
    <t>勝連地区</t>
    <phoneticPr fontId="4"/>
  </si>
  <si>
    <t>資料：経理課</t>
    <rPh sb="0" eb="2">
      <t>シリョウ</t>
    </rPh>
    <rPh sb="3" eb="5">
      <t>ケイリ</t>
    </rPh>
    <rPh sb="5" eb="6">
      <t>カ</t>
    </rPh>
    <phoneticPr fontId="1"/>
  </si>
  <si>
    <t>（10）年度別月別有収水量の推移（下水道）</t>
    <phoneticPr fontId="4"/>
  </si>
  <si>
    <t>（単位：㎥）</t>
    <phoneticPr fontId="2" type="Hiragana"/>
  </si>
  <si>
    <t>月</t>
    <phoneticPr fontId="2" type="Hiragana"/>
  </si>
  <si>
    <t>令和2年度</t>
    <rPh sb="0" eb="2">
      <t>れいわ</t>
    </rPh>
    <rPh sb="3" eb="5">
      <t>ねんど</t>
    </rPh>
    <phoneticPr fontId="2" type="Hiragana"/>
  </si>
  <si>
    <t>令和3年度</t>
    <rPh sb="0" eb="2">
      <t>れいわ</t>
    </rPh>
    <rPh sb="3" eb="5">
      <t>ねんど</t>
    </rPh>
    <phoneticPr fontId="2" type="Hiragana"/>
  </si>
  <si>
    <t>令和4年度</t>
    <rPh sb="0" eb="2">
      <t>れいわ</t>
    </rPh>
    <rPh sb="3" eb="5">
      <t>ねんど</t>
    </rPh>
    <phoneticPr fontId="2" type="Hiragana"/>
  </si>
  <si>
    <t>令和5年度</t>
    <rPh sb="0" eb="2">
      <t>れいわ</t>
    </rPh>
    <rPh sb="3" eb="5">
      <t>ねんど</t>
    </rPh>
    <phoneticPr fontId="2" type="Hiragana"/>
  </si>
  <si>
    <t>令和6年度</t>
    <rPh sb="0" eb="2">
      <t>れいわ</t>
    </rPh>
    <rPh sb="3" eb="5">
      <t>ねんど</t>
    </rPh>
    <phoneticPr fontId="2" type="Hiragana"/>
  </si>
  <si>
    <t>総有収水量</t>
    <phoneticPr fontId="2" type="Hiragana"/>
  </si>
  <si>
    <t>う る ま 市</t>
  </si>
  <si>
    <t xml:space="preserve">    具志川地区</t>
  </si>
  <si>
    <t xml:space="preserve">   石川地区</t>
  </si>
  <si>
    <t xml:space="preserve">    与那城地区</t>
  </si>
  <si>
    <t xml:space="preserve">   勝連地区</t>
  </si>
  <si>
    <t>月平均</t>
    <phoneticPr fontId="2" type="Hiragana"/>
  </si>
  <si>
    <t>4月</t>
    <phoneticPr fontId="4"/>
  </si>
  <si>
    <t>5月</t>
    <phoneticPr fontId="4"/>
  </si>
  <si>
    <t>6月</t>
    <phoneticPr fontId="4"/>
  </si>
  <si>
    <t>7月</t>
    <phoneticPr fontId="4"/>
  </si>
  <si>
    <t>8月</t>
    <phoneticPr fontId="4"/>
  </si>
  <si>
    <t>9月</t>
    <phoneticPr fontId="4"/>
  </si>
  <si>
    <t>10月</t>
    <phoneticPr fontId="4"/>
  </si>
  <si>
    <t>11月</t>
    <phoneticPr fontId="4"/>
  </si>
  <si>
    <t>12月</t>
    <phoneticPr fontId="4"/>
  </si>
  <si>
    <t>1月</t>
    <phoneticPr fontId="4"/>
  </si>
  <si>
    <t>資料：経理課</t>
    <rPh sb="0" eb="2">
      <t>シリョウ</t>
    </rPh>
    <rPh sb="3" eb="6">
      <t>ケイリカ</t>
    </rPh>
    <phoneticPr fontId="1"/>
  </si>
  <si>
    <t>（11）総汚水処理量、1日平均処理量及び有収水量</t>
    <phoneticPr fontId="4"/>
  </si>
  <si>
    <t>（単位：m³）</t>
    <phoneticPr fontId="4"/>
  </si>
  <si>
    <t>年度</t>
    <rPh sb="0" eb="2">
      <t>ネンド</t>
    </rPh>
    <phoneticPr fontId="26"/>
  </si>
  <si>
    <t>区分</t>
    <rPh sb="0" eb="2">
      <t>クブン</t>
    </rPh>
    <phoneticPr fontId="26"/>
  </si>
  <si>
    <t>総汚水処理量</t>
    <rPh sb="0" eb="1">
      <t>ソウ</t>
    </rPh>
    <rPh sb="1" eb="3">
      <t>オスイ</t>
    </rPh>
    <rPh sb="3" eb="5">
      <t>ショリ</t>
    </rPh>
    <rPh sb="5" eb="6">
      <t>リョウ</t>
    </rPh>
    <phoneticPr fontId="26"/>
  </si>
  <si>
    <t>1日平均処理量</t>
    <rPh sb="1" eb="2">
      <t>ニチ</t>
    </rPh>
    <rPh sb="2" eb="4">
      <t>ヘイキン</t>
    </rPh>
    <rPh sb="4" eb="6">
      <t>ショリ</t>
    </rPh>
    <rPh sb="6" eb="7">
      <t>リョウ</t>
    </rPh>
    <phoneticPr fontId="26"/>
  </si>
  <si>
    <t>有収水量</t>
    <rPh sb="0" eb="2">
      <t>ユウシュウ</t>
    </rPh>
    <rPh sb="2" eb="4">
      <t>スイリョウ</t>
    </rPh>
    <phoneticPr fontId="26"/>
  </si>
  <si>
    <t>令和2年度</t>
    <rPh sb="0" eb="2">
      <t>レイワ</t>
    </rPh>
    <rPh sb="3" eb="5">
      <t>ネンド</t>
    </rPh>
    <phoneticPr fontId="0"/>
  </si>
  <si>
    <t>うるま市</t>
    <rPh sb="3" eb="4">
      <t>シ</t>
    </rPh>
    <phoneticPr fontId="26"/>
  </si>
  <si>
    <t>うち石川終末処理場分</t>
    <rPh sb="2" eb="4">
      <t>イシカワ</t>
    </rPh>
    <rPh sb="4" eb="6">
      <t>シュウマツ</t>
    </rPh>
    <rPh sb="6" eb="9">
      <t>ショリジョウ</t>
    </rPh>
    <rPh sb="9" eb="10">
      <t>ブン</t>
    </rPh>
    <phoneticPr fontId="26"/>
  </si>
  <si>
    <t>令和3年度</t>
    <rPh sb="0" eb="2">
      <t>レイワ</t>
    </rPh>
    <rPh sb="3" eb="5">
      <t>ネンド</t>
    </rPh>
    <phoneticPr fontId="0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</si>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</sst>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.00;&quot;△ &quot;#,##0.00"/>
    <numFmt numFmtId="177" formatCode="&quot;            &quot;#&quot; &quot;"/>
    <numFmt numFmtId="178" formatCode="#,##0;[Red]#,##0"/>
    <numFmt numFmtId="179" formatCode="#,##0.0_);[Red]\(#,##0.0\)"/>
    <numFmt numFmtId="180" formatCode="#,##0.00_);[Red]\(#,##0.00\)"/>
    <numFmt numFmtId="181" formatCode="#,##0_);[Red]\(#,##0\)"/>
    <numFmt numFmtId="182" formatCode="#,##0.00_ "/>
    <numFmt numFmtId="183" formatCode="0.0"/>
    <numFmt numFmtId="184" formatCode="#,##0.0;&quot;△ &quot;#,##0.0"/>
    <numFmt numFmtId="185" formatCode="#,##0;&quot;△ &quot;#,##0"/>
  </numFmts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30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rgb="FF3F3F76"/>
      <name val="游ゴシック"/>
      <family val="3"/>
      <scheme val="minor"/>
    </font>
    <font>
      <sz val="11"/>
      <color rgb="FF3F3F76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sz val="9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1" fillId="0" borderId="0"/>
    <xf numFmtId="0" fontId="11" fillId="0" borderId="0"/>
    <xf numFmtId="38" fontId="11" fillId="0" borderId="0" applyFont="0" applyFill="0" applyBorder="0" applyAlignment="0" applyProtection="0"/>
    <xf numFmtId="0" fontId="17" fillId="4" borderId="1" applyNumberFormat="0" applyAlignment="0" applyProtection="0">
      <alignment vertical="center"/>
    </xf>
    <xf numFmtId="6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372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2" xfId="3" applyFont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13" fillId="2" borderId="3" xfId="3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vertical="center" wrapText="1"/>
    </xf>
    <xf numFmtId="0" fontId="14" fillId="3" borderId="6" xfId="4" applyFont="1" applyFill="1" applyBorder="1" applyAlignment="1">
      <alignment horizontal="distributed" vertical="distributed"/>
    </xf>
    <xf numFmtId="38" fontId="13" fillId="3" borderId="7" xfId="3" applyNumberFormat="1" applyFont="1" applyFill="1" applyBorder="1" applyAlignment="1">
      <alignment vertical="center"/>
    </xf>
    <xf numFmtId="176" fontId="13" fillId="3" borderId="5" xfId="3" applyNumberFormat="1" applyFont="1" applyFill="1" applyBorder="1" applyAlignment="1">
      <alignment vertical="center"/>
    </xf>
    <xf numFmtId="0" fontId="13" fillId="0" borderId="8" xfId="3" applyFont="1" applyFill="1" applyBorder="1" applyAlignment="1">
      <alignment vertical="center" wrapText="1"/>
    </xf>
    <xf numFmtId="177" fontId="13" fillId="0" borderId="0" xfId="3" applyNumberFormat="1" applyFont="1" applyAlignment="1">
      <alignment horizontal="distributed" vertical="center"/>
    </xf>
    <xf numFmtId="38" fontId="13" fillId="0" borderId="9" xfId="5" applyFont="1" applyFill="1" applyBorder="1" applyAlignment="1">
      <alignment vertical="center"/>
    </xf>
    <xf numFmtId="40" fontId="13" fillId="0" borderId="8" xfId="5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8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vertical="center" wrapText="1"/>
    </xf>
    <xf numFmtId="177" fontId="13" fillId="0" borderId="11" xfId="3" applyNumberFormat="1" applyFont="1" applyBorder="1" applyAlignment="1">
      <alignment horizontal="distributed" vertical="center"/>
    </xf>
    <xf numFmtId="38" fontId="13" fillId="0" borderId="12" xfId="5" applyFont="1" applyFill="1" applyBorder="1" applyAlignment="1">
      <alignment vertical="center"/>
    </xf>
    <xf numFmtId="40" fontId="13" fillId="0" borderId="10" xfId="5" applyNumberFormat="1" applyFont="1" applyFill="1" applyBorder="1" applyAlignment="1">
      <alignment vertical="center"/>
    </xf>
    <xf numFmtId="0" fontId="13" fillId="0" borderId="3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distributed" vertical="center"/>
    </xf>
    <xf numFmtId="38" fontId="13" fillId="0" borderId="4" xfId="5" applyFont="1" applyFill="1" applyBorder="1" applyAlignment="1">
      <alignment vertical="center"/>
    </xf>
    <xf numFmtId="176" fontId="13" fillId="0" borderId="3" xfId="3" applyNumberFormat="1" applyFont="1" applyFill="1" applyBorder="1" applyAlignment="1">
      <alignment vertical="center"/>
    </xf>
    <xf numFmtId="38" fontId="13" fillId="0" borderId="4" xfId="3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horizontal="center" vertical="center" wrapText="1"/>
    </xf>
    <xf numFmtId="38" fontId="13" fillId="0" borderId="4" xfId="4" applyNumberFormat="1" applyFont="1" applyFill="1" applyBorder="1" applyAlignment="1">
      <alignment vertical="center"/>
    </xf>
    <xf numFmtId="176" fontId="13" fillId="0" borderId="3" xfId="4" applyNumberFormat="1" applyFont="1" applyFill="1" applyBorder="1" applyAlignment="1">
      <alignment vertical="center"/>
    </xf>
    <xf numFmtId="0" fontId="13" fillId="0" borderId="0" xfId="4" applyFont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6" fillId="0" borderId="0" xfId="3" applyFont="1" applyFill="1" applyAlignment="1">
      <alignment horizontal="left" vertical="center"/>
    </xf>
    <xf numFmtId="0" fontId="18" fillId="0" borderId="0" xfId="6" applyFont="1" applyFill="1" applyBorder="1" applyAlignment="1">
      <alignment horizontal="left" vertical="center"/>
    </xf>
    <xf numFmtId="0" fontId="16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3" fillId="0" borderId="0" xfId="3" applyFont="1" applyFill="1" applyAlignment="1">
      <alignment horizontal="right" vertical="center"/>
    </xf>
    <xf numFmtId="0" fontId="13" fillId="2" borderId="4" xfId="3" applyFont="1" applyFill="1" applyBorder="1" applyAlignment="1">
      <alignment horizontal="distributed" vertical="center"/>
    </xf>
    <xf numFmtId="0" fontId="13" fillId="2" borderId="3" xfId="3" applyFont="1" applyFill="1" applyBorder="1" applyAlignment="1">
      <alignment horizontal="distributed" vertical="center"/>
    </xf>
    <xf numFmtId="0" fontId="13" fillId="2" borderId="13" xfId="3" applyFont="1" applyFill="1" applyBorder="1" applyAlignment="1">
      <alignment horizontal="distributed" vertical="center"/>
    </xf>
    <xf numFmtId="0" fontId="13" fillId="2" borderId="3" xfId="3" applyFont="1" applyFill="1" applyBorder="1" applyAlignment="1">
      <alignment horizontal="distributed" vertical="center" wrapText="1"/>
    </xf>
    <xf numFmtId="178" fontId="13" fillId="3" borderId="7" xfId="3" applyNumberFormat="1" applyFont="1" applyFill="1" applyBorder="1" applyAlignment="1">
      <alignment horizontal="right" vertical="center"/>
    </xf>
    <xf numFmtId="178" fontId="13" fillId="3" borderId="5" xfId="3" applyNumberFormat="1" applyFont="1" applyFill="1" applyBorder="1" applyAlignment="1">
      <alignment horizontal="right" vertical="center"/>
    </xf>
    <xf numFmtId="178" fontId="13" fillId="0" borderId="9" xfId="3" applyNumberFormat="1" applyFont="1" applyFill="1" applyBorder="1" applyAlignment="1">
      <alignment horizontal="right" vertical="center"/>
    </xf>
    <xf numFmtId="178" fontId="13" fillId="0" borderId="8" xfId="3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78" fontId="13" fillId="0" borderId="12" xfId="3" applyNumberFormat="1" applyFont="1" applyFill="1" applyBorder="1" applyAlignment="1">
      <alignment horizontal="right" vertical="center"/>
    </xf>
    <xf numFmtId="178" fontId="13" fillId="0" borderId="10" xfId="3" applyNumberFormat="1" applyFont="1" applyFill="1" applyBorder="1" applyAlignment="1">
      <alignment horizontal="right" vertical="center"/>
    </xf>
    <xf numFmtId="178" fontId="13" fillId="0" borderId="3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Alignment="1">
      <alignment horizontal="left" vertical="center"/>
    </xf>
    <xf numFmtId="38" fontId="13" fillId="0" borderId="3" xfId="1" applyFont="1" applyFill="1" applyBorder="1" applyAlignment="1">
      <alignment horizontal="right" vertical="center"/>
    </xf>
    <xf numFmtId="178" fontId="13" fillId="0" borderId="3" xfId="7" applyNumberFormat="1" applyFont="1" applyFill="1" applyBorder="1" applyAlignment="1">
      <alignment horizontal="right" vertical="center"/>
    </xf>
    <xf numFmtId="178" fontId="13" fillId="0" borderId="3" xfId="4" applyNumberFormat="1" applyFont="1" applyFill="1" applyBorder="1" applyAlignment="1">
      <alignment horizontal="right" vertical="center"/>
    </xf>
    <xf numFmtId="0" fontId="13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horizontal="distributed" vertical="center"/>
    </xf>
    <xf numFmtId="0" fontId="13" fillId="0" borderId="0" xfId="3" applyFont="1" applyFill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vertical="center"/>
    </xf>
    <xf numFmtId="0" fontId="13" fillId="2" borderId="13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vertical="center"/>
    </xf>
    <xf numFmtId="0" fontId="13" fillId="2" borderId="10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vertical="center"/>
    </xf>
    <xf numFmtId="38" fontId="13" fillId="3" borderId="7" xfId="3" applyNumberFormat="1" applyFont="1" applyFill="1" applyBorder="1" applyAlignment="1">
      <alignment horizontal="right" vertical="center"/>
    </xf>
    <xf numFmtId="38" fontId="13" fillId="3" borderId="5" xfId="3" applyNumberFormat="1" applyFont="1" applyFill="1" applyBorder="1" applyAlignment="1">
      <alignment horizontal="right" vertical="center"/>
    </xf>
    <xf numFmtId="0" fontId="13" fillId="0" borderId="8" xfId="3" applyFont="1" applyFill="1" applyBorder="1" applyAlignment="1">
      <alignment vertical="center"/>
    </xf>
    <xf numFmtId="38" fontId="13" fillId="0" borderId="9" xfId="7" applyNumberFormat="1" applyFont="1" applyFill="1" applyBorder="1" applyAlignment="1">
      <alignment horizontal="right" vertical="center"/>
    </xf>
    <xf numFmtId="38" fontId="13" fillId="0" borderId="15" xfId="7" applyNumberFormat="1" applyFont="1" applyFill="1" applyBorder="1" applyAlignment="1">
      <alignment horizontal="right" vertical="center"/>
    </xf>
    <xf numFmtId="38" fontId="13" fillId="0" borderId="8" xfId="7" applyNumberFormat="1" applyFont="1" applyFill="1" applyBorder="1" applyAlignment="1">
      <alignment horizontal="right" vertical="center"/>
    </xf>
    <xf numFmtId="0" fontId="13" fillId="0" borderId="8" xfId="3" applyFont="1" applyFill="1" applyBorder="1" applyAlignment="1">
      <alignment horizontal="center" vertical="center"/>
    </xf>
    <xf numFmtId="38" fontId="13" fillId="0" borderId="10" xfId="7" applyNumberFormat="1" applyFont="1" applyFill="1" applyBorder="1" applyAlignment="1">
      <alignment horizontal="right" vertical="center"/>
    </xf>
    <xf numFmtId="38" fontId="13" fillId="0" borderId="16" xfId="7" applyNumberFormat="1" applyFont="1" applyFill="1" applyBorder="1" applyAlignment="1">
      <alignment horizontal="right" vertical="center"/>
    </xf>
    <xf numFmtId="0" fontId="13" fillId="0" borderId="3" xfId="3" applyFont="1" applyFill="1" applyBorder="1" applyAlignment="1">
      <alignment horizontal="center" vertical="center"/>
    </xf>
    <xf numFmtId="38" fontId="13" fillId="0" borderId="3" xfId="7" applyNumberFormat="1" applyFont="1" applyFill="1" applyBorder="1" applyAlignment="1">
      <alignment horizontal="right" vertical="center"/>
    </xf>
    <xf numFmtId="38" fontId="13" fillId="0" borderId="3" xfId="3" applyNumberFormat="1" applyFont="1" applyFill="1" applyBorder="1" applyAlignment="1">
      <alignment horizontal="right" vertical="center"/>
    </xf>
    <xf numFmtId="38" fontId="13" fillId="0" borderId="0" xfId="3" applyNumberFormat="1" applyFont="1" applyFill="1" applyAlignment="1">
      <alignment vertical="center"/>
    </xf>
    <xf numFmtId="38" fontId="13" fillId="0" borderId="3" xfId="3" applyNumberFormat="1" applyFont="1" applyFill="1" applyBorder="1" applyAlignment="1">
      <alignment vertical="center"/>
    </xf>
    <xf numFmtId="38" fontId="13" fillId="0" borderId="3" xfId="4" applyNumberFormat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12" fillId="0" borderId="0" xfId="5" applyFont="1" applyFill="1" applyAlignment="1">
      <alignment horizontal="left" vertical="center"/>
    </xf>
    <xf numFmtId="38" fontId="12" fillId="0" borderId="0" xfId="5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3" fillId="0" borderId="0" xfId="5" applyFont="1" applyFill="1" applyAlignment="1">
      <alignment horizontal="center" vertical="center" wrapText="1"/>
    </xf>
    <xf numFmtId="38" fontId="13" fillId="2" borderId="4" xfId="5" applyFont="1" applyFill="1" applyBorder="1" applyAlignment="1">
      <alignment horizontal="center" vertical="center" wrapText="1"/>
    </xf>
    <xf numFmtId="38" fontId="20" fillId="2" borderId="3" xfId="5" applyFont="1" applyFill="1" applyBorder="1" applyAlignment="1">
      <alignment horizontal="center" vertical="center" wrapText="1"/>
    </xf>
    <xf numFmtId="38" fontId="20" fillId="2" borderId="13" xfId="5" applyFont="1" applyFill="1" applyBorder="1" applyAlignment="1">
      <alignment horizontal="center" vertical="center" wrapText="1"/>
    </xf>
    <xf numFmtId="38" fontId="20" fillId="2" borderId="4" xfId="5" applyFont="1" applyFill="1" applyBorder="1" applyAlignment="1">
      <alignment horizontal="center" vertical="center" wrapText="1"/>
    </xf>
    <xf numFmtId="38" fontId="13" fillId="0" borderId="5" xfId="5" applyFont="1" applyFill="1" applyBorder="1" applyAlignment="1">
      <alignment vertical="center"/>
    </xf>
    <xf numFmtId="38" fontId="13" fillId="3" borderId="5" xfId="5" applyFont="1" applyFill="1" applyBorder="1" applyAlignment="1">
      <alignment horizontal="right" vertical="center"/>
    </xf>
    <xf numFmtId="38" fontId="13" fillId="3" borderId="17" xfId="5" applyFont="1" applyFill="1" applyBorder="1" applyAlignment="1">
      <alignment horizontal="right" vertical="center"/>
    </xf>
    <xf numFmtId="38" fontId="13" fillId="0" borderId="8" xfId="5" applyFont="1" applyFill="1" applyBorder="1" applyAlignment="1">
      <alignment vertical="center"/>
    </xf>
    <xf numFmtId="38" fontId="13" fillId="0" borderId="8" xfId="5" applyFont="1" applyFill="1" applyBorder="1" applyAlignment="1">
      <alignment horizontal="right" vertical="center"/>
    </xf>
    <xf numFmtId="38" fontId="13" fillId="0" borderId="0" xfId="5" applyFont="1" applyFill="1" applyBorder="1" applyAlignment="1">
      <alignment horizontal="right" vertical="center"/>
    </xf>
    <xf numFmtId="38" fontId="13" fillId="0" borderId="9" xfId="5" applyFont="1" applyFill="1" applyBorder="1" applyAlignment="1">
      <alignment horizontal="right" vertical="center"/>
    </xf>
    <xf numFmtId="38" fontId="13" fillId="0" borderId="8" xfId="5" applyFont="1" applyFill="1" applyBorder="1" applyAlignment="1">
      <alignment horizontal="center" vertical="center"/>
    </xf>
    <xf numFmtId="38" fontId="13" fillId="0" borderId="10" xfId="5" applyFont="1" applyFill="1" applyBorder="1" applyAlignment="1">
      <alignment vertical="center"/>
    </xf>
    <xf numFmtId="38" fontId="13" fillId="0" borderId="10" xfId="5" applyFont="1" applyFill="1" applyBorder="1" applyAlignment="1">
      <alignment horizontal="right" vertical="center"/>
    </xf>
    <xf numFmtId="38" fontId="13" fillId="0" borderId="2" xfId="5" applyFont="1" applyFill="1" applyBorder="1" applyAlignment="1">
      <alignment horizontal="right" vertical="center"/>
    </xf>
    <xf numFmtId="38" fontId="13" fillId="0" borderId="12" xfId="5" applyFont="1" applyFill="1" applyBorder="1" applyAlignment="1">
      <alignment horizontal="right" vertical="center"/>
    </xf>
    <xf numFmtId="38" fontId="13" fillId="0" borderId="3" xfId="5" applyFont="1" applyFill="1" applyBorder="1" applyAlignment="1">
      <alignment horizontal="center" vertical="center"/>
    </xf>
    <xf numFmtId="38" fontId="14" fillId="0" borderId="3" xfId="5" applyFont="1" applyFill="1" applyBorder="1" applyAlignment="1">
      <alignment horizontal="right" vertical="center"/>
    </xf>
    <xf numFmtId="38" fontId="13" fillId="0" borderId="3" xfId="5" applyFont="1" applyFill="1" applyBorder="1" applyAlignment="1">
      <alignment horizontal="center" vertical="center" wrapText="1"/>
    </xf>
    <xf numFmtId="38" fontId="13" fillId="0" borderId="3" xfId="5" applyFont="1" applyFill="1" applyBorder="1" applyAlignment="1">
      <alignment horizontal="right" vertical="center"/>
    </xf>
    <xf numFmtId="38" fontId="13" fillId="0" borderId="0" xfId="5" applyFont="1" applyFill="1" applyBorder="1" applyAlignment="1">
      <alignment vertical="center"/>
    </xf>
    <xf numFmtId="38" fontId="13" fillId="0" borderId="0" xfId="1" applyFont="1" applyFill="1" applyBorder="1" applyAlignment="1">
      <alignment horizontal="center" vertical="center"/>
    </xf>
    <xf numFmtId="38" fontId="13" fillId="0" borderId="0" xfId="5" applyFont="1" applyFill="1" applyAlignment="1">
      <alignment horizontal="right" vertical="center"/>
    </xf>
    <xf numFmtId="38" fontId="13" fillId="0" borderId="3" xfId="8" applyFont="1" applyFill="1" applyBorder="1" applyAlignment="1">
      <alignment horizontal="right" vertical="center"/>
    </xf>
    <xf numFmtId="38" fontId="13" fillId="0" borderId="0" xfId="5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13" fillId="2" borderId="5" xfId="5" applyFont="1" applyFill="1" applyBorder="1" applyAlignment="1">
      <alignment horizontal="center" vertical="center" wrapText="1"/>
    </xf>
    <xf numFmtId="38" fontId="13" fillId="2" borderId="5" xfId="5" applyFont="1" applyFill="1" applyBorder="1" applyAlignment="1">
      <alignment horizontal="center" vertical="center" wrapText="1"/>
    </xf>
    <xf numFmtId="38" fontId="13" fillId="2" borderId="7" xfId="5" applyFont="1" applyFill="1" applyBorder="1" applyAlignment="1">
      <alignment horizontal="center" vertical="center" wrapText="1"/>
    </xf>
    <xf numFmtId="38" fontId="13" fillId="2" borderId="13" xfId="5" applyFont="1" applyFill="1" applyBorder="1" applyAlignment="1">
      <alignment horizontal="center" vertical="center" wrapText="1"/>
    </xf>
    <xf numFmtId="38" fontId="13" fillId="2" borderId="14" xfId="5" applyFont="1" applyFill="1" applyBorder="1" applyAlignment="1">
      <alignment horizontal="center" vertical="center" wrapText="1"/>
    </xf>
    <xf numFmtId="38" fontId="13" fillId="2" borderId="10" xfId="5" applyFont="1" applyFill="1" applyBorder="1" applyAlignment="1">
      <alignment horizontal="center" vertical="center" wrapText="1"/>
    </xf>
    <xf numFmtId="38" fontId="13" fillId="2" borderId="10" xfId="5" applyFont="1" applyFill="1" applyBorder="1" applyAlignment="1">
      <alignment horizontal="center" vertical="center" wrapText="1"/>
    </xf>
    <xf numFmtId="38" fontId="13" fillId="2" borderId="3" xfId="5" applyFont="1" applyFill="1" applyBorder="1" applyAlignment="1">
      <alignment horizontal="center" vertical="center" wrapText="1"/>
    </xf>
    <xf numFmtId="38" fontId="13" fillId="0" borderId="8" xfId="5" applyFont="1" applyBorder="1" applyAlignment="1">
      <alignment horizontal="center" vertical="center" wrapText="1"/>
    </xf>
    <xf numFmtId="38" fontId="13" fillId="3" borderId="9" xfId="5" applyFont="1" applyFill="1" applyBorder="1" applyAlignment="1">
      <alignment horizontal="right" vertical="center"/>
    </xf>
    <xf numFmtId="38" fontId="13" fillId="3" borderId="8" xfId="5" applyFont="1" applyFill="1" applyBorder="1" applyAlignment="1">
      <alignment horizontal="right" vertical="center"/>
    </xf>
    <xf numFmtId="38" fontId="13" fillId="0" borderId="10" xfId="5" applyFont="1" applyBorder="1" applyAlignment="1">
      <alignment horizontal="center" vertical="center" wrapText="1"/>
    </xf>
    <xf numFmtId="38" fontId="13" fillId="0" borderId="5" xfId="5" applyFont="1" applyBorder="1" applyAlignment="1">
      <alignment horizontal="center" vertical="center" wrapText="1"/>
    </xf>
    <xf numFmtId="38" fontId="13" fillId="3" borderId="7" xfId="5" applyFont="1" applyFill="1" applyBorder="1" applyAlignment="1">
      <alignment horizontal="right" vertical="center"/>
    </xf>
    <xf numFmtId="38" fontId="13" fillId="0" borderId="5" xfId="8" applyFont="1" applyBorder="1" applyAlignment="1">
      <alignment horizontal="center" vertical="center" wrapText="1"/>
    </xf>
    <xf numFmtId="38" fontId="13" fillId="3" borderId="7" xfId="8" applyFont="1" applyFill="1" applyBorder="1" applyAlignment="1">
      <alignment horizontal="right" vertical="center"/>
    </xf>
    <xf numFmtId="38" fontId="13" fillId="3" borderId="5" xfId="8" applyFont="1" applyFill="1" applyBorder="1" applyAlignment="1">
      <alignment horizontal="right" vertical="center"/>
    </xf>
    <xf numFmtId="38" fontId="13" fillId="0" borderId="8" xfId="8" applyFont="1" applyBorder="1" applyAlignment="1">
      <alignment horizontal="center" vertical="center" wrapText="1"/>
    </xf>
    <xf numFmtId="38" fontId="13" fillId="0" borderId="8" xfId="8" applyFont="1" applyFill="1" applyBorder="1" applyAlignment="1">
      <alignment horizontal="right" vertical="center"/>
    </xf>
    <xf numFmtId="38" fontId="13" fillId="0" borderId="10" xfId="8" applyFont="1" applyBorder="1" applyAlignment="1">
      <alignment horizontal="center" vertical="center" wrapText="1"/>
    </xf>
    <xf numFmtId="38" fontId="13" fillId="0" borderId="10" xfId="8" applyFont="1" applyFill="1" applyBorder="1" applyAlignment="1">
      <alignment horizontal="right" vertical="center"/>
    </xf>
    <xf numFmtId="38" fontId="13" fillId="0" borderId="0" xfId="5" applyFont="1" applyFill="1" applyAlignment="1">
      <alignment horizontal="center" vertical="center"/>
    </xf>
    <xf numFmtId="38" fontId="21" fillId="0" borderId="0" xfId="5" applyFont="1" applyFill="1" applyAlignment="1">
      <alignment horizontal="left" vertical="center"/>
    </xf>
    <xf numFmtId="38" fontId="14" fillId="0" borderId="0" xfId="5" applyFont="1" applyFill="1" applyAlignment="1">
      <alignment horizontal="center" vertical="center"/>
    </xf>
    <xf numFmtId="0" fontId="14" fillId="0" borderId="2" xfId="5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38" fontId="14" fillId="2" borderId="3" xfId="5" applyFont="1" applyFill="1" applyBorder="1" applyAlignment="1">
      <alignment horizontal="center" vertical="center" wrapText="1"/>
    </xf>
    <xf numFmtId="38" fontId="14" fillId="2" borderId="3" xfId="8" applyFont="1" applyFill="1" applyBorder="1" applyAlignment="1">
      <alignment horizontal="center" vertical="center" wrapText="1"/>
    </xf>
    <xf numFmtId="38" fontId="14" fillId="0" borderId="8" xfId="5" applyFont="1" applyFill="1" applyBorder="1" applyAlignment="1">
      <alignment horizontal="center" vertical="center" wrapText="1"/>
    </xf>
    <xf numFmtId="38" fontId="14" fillId="3" borderId="8" xfId="5" applyFont="1" applyFill="1" applyBorder="1" applyAlignment="1">
      <alignment vertical="center" wrapText="1"/>
    </xf>
    <xf numFmtId="38" fontId="14" fillId="3" borderId="8" xfId="8" applyFont="1" applyFill="1" applyBorder="1" applyAlignment="1">
      <alignment vertical="center" wrapText="1"/>
    </xf>
    <xf numFmtId="38" fontId="14" fillId="0" borderId="8" xfId="5" applyFont="1" applyFill="1" applyBorder="1" applyAlignment="1">
      <alignment vertical="center" wrapText="1"/>
    </xf>
    <xf numFmtId="38" fontId="14" fillId="0" borderId="8" xfId="8" applyFont="1" applyFill="1" applyBorder="1" applyAlignment="1">
      <alignment vertical="center" wrapText="1"/>
    </xf>
    <xf numFmtId="38" fontId="14" fillId="0" borderId="10" xfId="5" applyFont="1" applyFill="1" applyBorder="1" applyAlignment="1">
      <alignment horizontal="center" vertical="center" wrapText="1"/>
    </xf>
    <xf numFmtId="38" fontId="14" fillId="0" borderId="5" xfId="5" applyFont="1" applyFill="1" applyBorder="1" applyAlignment="1">
      <alignment horizontal="center" vertical="center"/>
    </xf>
    <xf numFmtId="38" fontId="14" fillId="3" borderId="5" xfId="5" applyFont="1" applyFill="1" applyBorder="1" applyAlignment="1">
      <alignment vertical="center" wrapText="1"/>
    </xf>
    <xf numFmtId="38" fontId="14" fillId="3" borderId="5" xfId="8" applyFont="1" applyFill="1" applyBorder="1" applyAlignment="1">
      <alignment vertical="center" wrapText="1"/>
    </xf>
    <xf numFmtId="38" fontId="14" fillId="0" borderId="8" xfId="5" applyFont="1" applyFill="1" applyBorder="1" applyAlignment="1">
      <alignment horizontal="center" vertical="center"/>
    </xf>
    <xf numFmtId="38" fontId="14" fillId="0" borderId="8" xfId="5" applyFont="1" applyFill="1" applyBorder="1" applyAlignment="1">
      <alignment horizontal="right" vertical="center" wrapText="1"/>
    </xf>
    <xf numFmtId="38" fontId="14" fillId="0" borderId="8" xfId="8" applyFont="1" applyFill="1" applyBorder="1" applyAlignment="1">
      <alignment horizontal="right" vertical="center" wrapText="1"/>
    </xf>
    <xf numFmtId="38" fontId="14" fillId="3" borderId="5" xfId="5" applyFont="1" applyFill="1" applyBorder="1" applyAlignment="1">
      <alignment horizontal="right" vertical="center" wrapText="1"/>
    </xf>
    <xf numFmtId="38" fontId="14" fillId="0" borderId="10" xfId="5" applyFont="1" applyFill="1" applyBorder="1" applyAlignment="1">
      <alignment horizontal="center" vertical="center"/>
    </xf>
    <xf numFmtId="38" fontId="14" fillId="0" borderId="10" xfId="5" applyFont="1" applyFill="1" applyBorder="1" applyAlignment="1">
      <alignment horizontal="right" vertical="center" wrapText="1"/>
    </xf>
    <xf numFmtId="38" fontId="14" fillId="0" borderId="10" xfId="8" applyFont="1" applyFill="1" applyBorder="1" applyAlignment="1">
      <alignment horizontal="right" vertical="center" wrapText="1"/>
    </xf>
    <xf numFmtId="38" fontId="14" fillId="3" borderId="8" xfId="5" applyFont="1" applyFill="1" applyBorder="1" applyAlignment="1">
      <alignment horizontal="right" vertical="center" wrapText="1"/>
    </xf>
    <xf numFmtId="38" fontId="14" fillId="0" borderId="10" xfId="5" applyFont="1" applyFill="1" applyBorder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14" fillId="0" borderId="0" xfId="4" applyFont="1" applyAlignment="1">
      <alignment horizontal="right"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9" fillId="0" borderId="0" xfId="3" applyFont="1" applyFill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2" borderId="5" xfId="3" applyFont="1" applyFill="1" applyBorder="1" applyAlignment="1">
      <alignment horizontal="center" vertical="center" textRotation="255"/>
    </xf>
    <xf numFmtId="0" fontId="13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/>
    </xf>
    <xf numFmtId="0" fontId="13" fillId="2" borderId="13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horizontal="center" vertical="center"/>
    </xf>
    <xf numFmtId="0" fontId="13" fillId="2" borderId="10" xfId="3" applyFont="1" applyFill="1" applyBorder="1" applyAlignment="1">
      <alignment horizontal="center" vertical="center" textRotation="255"/>
    </xf>
    <xf numFmtId="0" fontId="13" fillId="2" borderId="10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 wrapText="1"/>
    </xf>
    <xf numFmtId="179" fontId="13" fillId="3" borderId="18" xfId="3" applyNumberFormat="1" applyFont="1" applyFill="1" applyBorder="1" applyAlignment="1">
      <alignment vertical="center"/>
    </xf>
    <xf numFmtId="180" fontId="13" fillId="3" borderId="18" xfId="3" applyNumberFormat="1" applyFont="1" applyFill="1" applyBorder="1" applyAlignment="1">
      <alignment vertical="center"/>
    </xf>
    <xf numFmtId="181" fontId="13" fillId="3" borderId="18" xfId="3" applyNumberFormat="1" applyFont="1" applyFill="1" applyBorder="1" applyAlignment="1">
      <alignment horizontal="right" vertical="center"/>
    </xf>
    <xf numFmtId="181" fontId="13" fillId="3" borderId="18" xfId="3" applyNumberFormat="1" applyFont="1" applyFill="1" applyBorder="1" applyAlignment="1">
      <alignment vertical="center"/>
    </xf>
    <xf numFmtId="179" fontId="13" fillId="0" borderId="19" xfId="3" applyNumberFormat="1" applyFont="1" applyBorder="1" applyAlignment="1">
      <alignment vertical="center"/>
    </xf>
    <xf numFmtId="180" fontId="13" fillId="0" borderId="19" xfId="3" applyNumberFormat="1" applyFont="1" applyBorder="1" applyAlignment="1">
      <alignment vertical="center"/>
    </xf>
    <xf numFmtId="180" fontId="13" fillId="0" borderId="19" xfId="5" applyNumberFormat="1" applyFont="1" applyFill="1" applyBorder="1" applyAlignment="1">
      <alignment vertical="center"/>
    </xf>
    <xf numFmtId="181" fontId="13" fillId="0" borderId="19" xfId="3" applyNumberFormat="1" applyFont="1" applyBorder="1" applyAlignment="1">
      <alignment horizontal="right" vertical="center"/>
    </xf>
    <xf numFmtId="181" fontId="13" fillId="0" borderId="19" xfId="3" applyNumberFormat="1" applyFont="1" applyBorder="1" applyAlignment="1">
      <alignment vertical="center"/>
    </xf>
    <xf numFmtId="179" fontId="13" fillId="0" borderId="20" xfId="5" applyNumberFormat="1" applyFont="1" applyFill="1" applyBorder="1" applyAlignment="1">
      <alignment vertical="center"/>
    </xf>
    <xf numFmtId="180" fontId="13" fillId="0" borderId="20" xfId="5" applyNumberFormat="1" applyFont="1" applyFill="1" applyBorder="1" applyAlignment="1">
      <alignment vertical="center"/>
    </xf>
    <xf numFmtId="181" fontId="13" fillId="0" borderId="20" xfId="5" applyNumberFormat="1" applyFont="1" applyFill="1" applyBorder="1" applyAlignment="1">
      <alignment horizontal="right" vertical="center"/>
    </xf>
    <xf numFmtId="181" fontId="13" fillId="0" borderId="20" xfId="5" applyNumberFormat="1" applyFont="1" applyFill="1" applyBorder="1" applyAlignment="1">
      <alignment vertical="center"/>
    </xf>
    <xf numFmtId="180" fontId="13" fillId="0" borderId="0" xfId="3" applyNumberFormat="1" applyFont="1" applyFill="1" applyAlignment="1">
      <alignment horizontal="center" vertical="center"/>
    </xf>
    <xf numFmtId="182" fontId="13" fillId="0" borderId="0" xfId="3" applyNumberFormat="1" applyFont="1" applyFill="1" applyAlignment="1">
      <alignment horizontal="center" vertical="center"/>
    </xf>
    <xf numFmtId="0" fontId="13" fillId="0" borderId="5" xfId="3" applyFont="1" applyFill="1" applyBorder="1" applyAlignment="1">
      <alignment horizontal="center" vertical="center" wrapText="1"/>
    </xf>
    <xf numFmtId="179" fontId="13" fillId="0" borderId="21" xfId="5" applyNumberFormat="1" applyFont="1" applyFill="1" applyBorder="1" applyAlignment="1">
      <alignment vertical="center"/>
    </xf>
    <xf numFmtId="180" fontId="13" fillId="0" borderId="21" xfId="5" applyNumberFormat="1" applyFont="1" applyFill="1" applyBorder="1" applyAlignment="1">
      <alignment vertical="center"/>
    </xf>
    <xf numFmtId="181" fontId="13" fillId="0" borderId="21" xfId="5" applyNumberFormat="1" applyFont="1" applyFill="1" applyBorder="1" applyAlignment="1">
      <alignment horizontal="right" vertical="center"/>
    </xf>
    <xf numFmtId="181" fontId="13" fillId="0" borderId="21" xfId="5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horizontal="center" vertical="center" wrapText="1"/>
    </xf>
    <xf numFmtId="179" fontId="13" fillId="3" borderId="18" xfId="4" applyNumberFormat="1" applyFont="1" applyFill="1" applyBorder="1" applyAlignment="1">
      <alignment vertical="center"/>
    </xf>
    <xf numFmtId="180" fontId="13" fillId="3" borderId="18" xfId="4" applyNumberFormat="1" applyFont="1" applyFill="1" applyBorder="1" applyAlignment="1">
      <alignment vertical="center"/>
    </xf>
    <xf numFmtId="181" fontId="13" fillId="3" borderId="18" xfId="4" applyNumberFormat="1" applyFont="1" applyFill="1" applyBorder="1" applyAlignment="1">
      <alignment horizontal="right" vertical="center"/>
    </xf>
    <xf numFmtId="181" fontId="13" fillId="3" borderId="18" xfId="4" applyNumberFormat="1" applyFont="1" applyFill="1" applyBorder="1" applyAlignment="1">
      <alignment vertical="center"/>
    </xf>
    <xf numFmtId="179" fontId="13" fillId="0" borderId="19" xfId="4" applyNumberFormat="1" applyFont="1" applyBorder="1" applyAlignment="1">
      <alignment vertical="center"/>
    </xf>
    <xf numFmtId="180" fontId="13" fillId="0" borderId="19" xfId="4" applyNumberFormat="1" applyFont="1" applyBorder="1" applyAlignment="1">
      <alignment vertical="center"/>
    </xf>
    <xf numFmtId="180" fontId="13" fillId="0" borderId="21" xfId="8" applyNumberFormat="1" applyFont="1" applyFill="1" applyBorder="1" applyAlignment="1">
      <alignment vertical="center"/>
    </xf>
    <xf numFmtId="181" fontId="13" fillId="0" borderId="19" xfId="4" applyNumberFormat="1" applyFont="1" applyBorder="1" applyAlignment="1">
      <alignment horizontal="right" vertical="center"/>
    </xf>
    <xf numFmtId="181" fontId="13" fillId="0" borderId="19" xfId="4" applyNumberFormat="1" applyFont="1" applyBorder="1" applyAlignment="1">
      <alignment vertical="center"/>
    </xf>
    <xf numFmtId="0" fontId="13" fillId="0" borderId="5" xfId="4" applyFont="1" applyFill="1" applyBorder="1" applyAlignment="1">
      <alignment horizontal="center" vertical="center" wrapText="1"/>
    </xf>
    <xf numFmtId="179" fontId="13" fillId="0" borderId="21" xfId="8" applyNumberFormat="1" applyFont="1" applyFill="1" applyBorder="1" applyAlignment="1">
      <alignment vertical="center"/>
    </xf>
    <xf numFmtId="181" fontId="13" fillId="0" borderId="21" xfId="8" applyNumberFormat="1" applyFont="1" applyFill="1" applyBorder="1" applyAlignment="1">
      <alignment horizontal="right" vertical="center"/>
    </xf>
    <xf numFmtId="181" fontId="13" fillId="0" borderId="21" xfId="8" applyNumberFormat="1" applyFont="1" applyFill="1" applyBorder="1" applyAlignment="1">
      <alignment vertical="center"/>
    </xf>
    <xf numFmtId="180" fontId="13" fillId="0" borderId="19" xfId="4" applyNumberFormat="1" applyFont="1" applyFill="1" applyBorder="1" applyAlignment="1">
      <alignment vertical="center"/>
    </xf>
    <xf numFmtId="0" fontId="6" fillId="0" borderId="4" xfId="9" applyFont="1" applyFill="1" applyBorder="1" applyAlignment="1">
      <alignment horizontal="center" vertical="center"/>
    </xf>
    <xf numFmtId="0" fontId="6" fillId="0" borderId="14" xfId="9" applyFont="1" applyFill="1" applyBorder="1" applyAlignment="1">
      <alignment horizontal="center" vertical="center"/>
    </xf>
    <xf numFmtId="183" fontId="6" fillId="0" borderId="3" xfId="9" applyNumberFormat="1" applyFont="1" applyFill="1" applyBorder="1" applyAlignment="1">
      <alignment horizontal="right" vertical="center"/>
    </xf>
    <xf numFmtId="0" fontId="6" fillId="0" borderId="0" xfId="9" applyFont="1" applyFill="1" applyAlignment="1">
      <alignment vertical="center"/>
    </xf>
    <xf numFmtId="0" fontId="13" fillId="0" borderId="0" xfId="9" applyFont="1" applyAlignment="1">
      <alignment horizontal="right" vertical="center"/>
    </xf>
    <xf numFmtId="0" fontId="13" fillId="0" borderId="0" xfId="0" applyFont="1" applyAlignment="1">
      <alignment vertical="center"/>
    </xf>
    <xf numFmtId="0" fontId="19" fillId="0" borderId="0" xfId="3" applyFont="1" applyAlignment="1">
      <alignment horizontal="center" vertical="center"/>
    </xf>
    <xf numFmtId="0" fontId="18" fillId="0" borderId="0" xfId="6" applyFont="1" applyFill="1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2" borderId="14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38" fontId="13" fillId="3" borderId="9" xfId="3" applyNumberFormat="1" applyFont="1" applyFill="1" applyBorder="1" applyAlignment="1">
      <alignment horizontal="right" vertical="center"/>
    </xf>
    <xf numFmtId="38" fontId="13" fillId="3" borderId="9" xfId="3" applyNumberFormat="1" applyFont="1" applyFill="1" applyBorder="1" applyAlignment="1">
      <alignment horizontal="right" vertical="center" wrapText="1"/>
    </xf>
    <xf numFmtId="184" fontId="13" fillId="3" borderId="8" xfId="3" applyNumberFormat="1" applyFont="1" applyFill="1" applyBorder="1" applyAlignment="1">
      <alignment horizontal="right" vertical="center" wrapText="1"/>
    </xf>
    <xf numFmtId="38" fontId="13" fillId="3" borderId="8" xfId="3" applyNumberFormat="1" applyFont="1" applyFill="1" applyBorder="1" applyAlignment="1">
      <alignment horizontal="right" vertical="center" wrapText="1"/>
    </xf>
    <xf numFmtId="184" fontId="13" fillId="3" borderId="16" xfId="3" applyNumberFormat="1" applyFont="1" applyFill="1" applyBorder="1" applyAlignment="1">
      <alignment horizontal="right" vertical="center" wrapText="1"/>
    </xf>
    <xf numFmtId="184" fontId="13" fillId="0" borderId="8" xfId="3" applyNumberFormat="1" applyFont="1" applyFill="1" applyBorder="1" applyAlignment="1">
      <alignment horizontal="right" vertical="center" wrapText="1"/>
    </xf>
    <xf numFmtId="184" fontId="13" fillId="0" borderId="16" xfId="3" applyNumberFormat="1" applyFont="1" applyFill="1" applyBorder="1" applyAlignment="1">
      <alignment horizontal="right" vertical="center" wrapText="1"/>
    </xf>
    <xf numFmtId="0" fontId="13" fillId="0" borderId="10" xfId="3" applyFont="1" applyFill="1" applyBorder="1" applyAlignment="1">
      <alignment horizontal="center" vertical="center" wrapText="1"/>
    </xf>
    <xf numFmtId="38" fontId="13" fillId="3" borderId="7" xfId="3" applyNumberFormat="1" applyFont="1" applyFill="1" applyBorder="1" applyAlignment="1">
      <alignment horizontal="right" vertical="center" wrapText="1"/>
    </xf>
    <xf numFmtId="184" fontId="13" fillId="3" borderId="5" xfId="3" applyNumberFormat="1" applyFont="1" applyFill="1" applyBorder="1" applyAlignment="1">
      <alignment horizontal="right" vertical="center" wrapText="1"/>
    </xf>
    <xf numFmtId="38" fontId="13" fillId="3" borderId="5" xfId="3" applyNumberFormat="1" applyFont="1" applyFill="1" applyBorder="1" applyAlignment="1">
      <alignment horizontal="right" vertical="center" wrapText="1"/>
    </xf>
    <xf numFmtId="184" fontId="13" fillId="3" borderId="6" xfId="3" applyNumberFormat="1" applyFont="1" applyFill="1" applyBorder="1" applyAlignment="1">
      <alignment horizontal="right" vertical="center" wrapText="1"/>
    </xf>
    <xf numFmtId="184" fontId="13" fillId="0" borderId="10" xfId="3" applyNumberFormat="1" applyFont="1" applyFill="1" applyBorder="1" applyAlignment="1">
      <alignment horizontal="right" vertical="center" wrapText="1"/>
    </xf>
    <xf numFmtId="184" fontId="13" fillId="0" borderId="11" xfId="3" applyNumberFormat="1" applyFont="1" applyFill="1" applyBorder="1" applyAlignment="1">
      <alignment horizontal="right" vertical="center" wrapText="1"/>
    </xf>
    <xf numFmtId="38" fontId="13" fillId="3" borderId="7" xfId="4" applyNumberFormat="1" applyFont="1" applyFill="1" applyBorder="1" applyAlignment="1">
      <alignment horizontal="right" vertical="center"/>
    </xf>
    <xf numFmtId="38" fontId="13" fillId="3" borderId="7" xfId="4" applyNumberFormat="1" applyFont="1" applyFill="1" applyBorder="1" applyAlignment="1">
      <alignment horizontal="right" vertical="center" wrapText="1"/>
    </xf>
    <xf numFmtId="184" fontId="13" fillId="3" borderId="5" xfId="4" applyNumberFormat="1" applyFont="1" applyFill="1" applyBorder="1" applyAlignment="1">
      <alignment horizontal="right" vertical="center" wrapText="1"/>
    </xf>
    <xf numFmtId="38" fontId="13" fillId="3" borderId="5" xfId="4" applyNumberFormat="1" applyFont="1" applyFill="1" applyBorder="1" applyAlignment="1">
      <alignment horizontal="right" vertical="center" wrapText="1"/>
    </xf>
    <xf numFmtId="184" fontId="13" fillId="3" borderId="6" xfId="4" applyNumberFormat="1" applyFont="1" applyFill="1" applyBorder="1" applyAlignment="1">
      <alignment horizontal="right" vertical="center" wrapText="1"/>
    </xf>
    <xf numFmtId="0" fontId="13" fillId="0" borderId="8" xfId="4" applyFont="1" applyFill="1" applyBorder="1" applyAlignment="1">
      <alignment horizontal="center" vertical="center" wrapText="1"/>
    </xf>
    <xf numFmtId="38" fontId="13" fillId="0" borderId="9" xfId="8" applyFont="1" applyFill="1" applyBorder="1" applyAlignment="1">
      <alignment horizontal="right" vertical="center"/>
    </xf>
    <xf numFmtId="184" fontId="13" fillId="0" borderId="8" xfId="4" applyNumberFormat="1" applyFont="1" applyFill="1" applyBorder="1" applyAlignment="1">
      <alignment horizontal="right" vertical="center" wrapText="1"/>
    </xf>
    <xf numFmtId="184" fontId="13" fillId="0" borderId="16" xfId="4" applyNumberFormat="1" applyFont="1" applyFill="1" applyBorder="1" applyAlignment="1">
      <alignment horizontal="right" vertical="center" wrapText="1"/>
    </xf>
    <xf numFmtId="0" fontId="13" fillId="0" borderId="10" xfId="4" applyFont="1" applyFill="1" applyBorder="1" applyAlignment="1">
      <alignment horizontal="center" vertical="center" wrapText="1"/>
    </xf>
    <xf numFmtId="38" fontId="13" fillId="0" borderId="12" xfId="8" applyFont="1" applyFill="1" applyBorder="1" applyAlignment="1">
      <alignment horizontal="right" vertical="center"/>
    </xf>
    <xf numFmtId="184" fontId="13" fillId="0" borderId="10" xfId="4" applyNumberFormat="1" applyFont="1" applyFill="1" applyBorder="1" applyAlignment="1">
      <alignment horizontal="right" vertical="center" wrapText="1"/>
    </xf>
    <xf numFmtId="184" fontId="13" fillId="0" borderId="11" xfId="4" applyNumberFormat="1" applyFont="1" applyFill="1" applyBorder="1" applyAlignment="1">
      <alignment horizontal="right" vertical="center" wrapText="1"/>
    </xf>
    <xf numFmtId="0" fontId="6" fillId="0" borderId="0" xfId="9" applyFont="1" applyAlignment="1">
      <alignment vertical="center"/>
    </xf>
    <xf numFmtId="0" fontId="6" fillId="0" borderId="0" xfId="10" applyFont="1" applyAlignment="1">
      <alignment vertical="center"/>
    </xf>
    <xf numFmtId="0" fontId="16" fillId="0" borderId="0" xfId="3" applyFont="1" applyAlignment="1">
      <alignment horizontal="left" vertical="center"/>
    </xf>
    <xf numFmtId="185" fontId="6" fillId="0" borderId="0" xfId="10" applyNumberFormat="1" applyFont="1" applyAlignment="1">
      <alignment vertical="center"/>
    </xf>
    <xf numFmtId="0" fontId="12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178" fontId="13" fillId="0" borderId="0" xfId="3" applyNumberFormat="1" applyFont="1" applyAlignment="1">
      <alignment horizontal="left" vertical="center"/>
    </xf>
    <xf numFmtId="38" fontId="13" fillId="0" borderId="2" xfId="5" applyFont="1" applyBorder="1" applyAlignment="1">
      <alignment horizontal="right" vertical="center"/>
    </xf>
    <xf numFmtId="0" fontId="13" fillId="2" borderId="4" xfId="3" applyFont="1" applyFill="1" applyBorder="1" applyAlignment="1">
      <alignment horizontal="center" vertical="center" textRotation="255"/>
    </xf>
    <xf numFmtId="0" fontId="6" fillId="0" borderId="0" xfId="10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0" borderId="5" xfId="3" applyFont="1" applyBorder="1" applyAlignment="1">
      <alignment horizontal="center" vertical="center" textRotation="255" wrapText="1"/>
    </xf>
    <xf numFmtId="178" fontId="6" fillId="0" borderId="0" xfId="10" applyNumberFormat="1" applyFont="1" applyAlignment="1">
      <alignment vertical="center"/>
    </xf>
    <xf numFmtId="38" fontId="6" fillId="0" borderId="0" xfId="11" applyFont="1" applyFill="1" applyAlignment="1">
      <alignment vertical="center"/>
    </xf>
    <xf numFmtId="38" fontId="6" fillId="0" borderId="0" xfId="10" applyNumberFormat="1" applyFont="1" applyAlignment="1">
      <alignment vertical="center"/>
    </xf>
    <xf numFmtId="0" fontId="13" fillId="0" borderId="8" xfId="3" applyFont="1" applyBorder="1" applyAlignment="1">
      <alignment horizontal="center" vertical="center" textRotation="255" wrapText="1"/>
    </xf>
    <xf numFmtId="178" fontId="13" fillId="0" borderId="9" xfId="3" applyNumberFormat="1" applyFont="1" applyBorder="1" applyAlignment="1">
      <alignment horizontal="right" vertical="center"/>
    </xf>
    <xf numFmtId="178" fontId="13" fillId="0" borderId="8" xfId="3" applyNumberFormat="1" applyFont="1" applyBorder="1" applyAlignment="1">
      <alignment horizontal="right" vertical="center"/>
    </xf>
    <xf numFmtId="178" fontId="13" fillId="0" borderId="0" xfId="3" applyNumberFormat="1" applyFont="1" applyAlignment="1">
      <alignment horizontal="right" vertical="center"/>
    </xf>
    <xf numFmtId="38" fontId="15" fillId="0" borderId="0" xfId="11" applyFont="1" applyFill="1" applyAlignment="1">
      <alignment vertical="center"/>
    </xf>
    <xf numFmtId="0" fontId="13" fillId="0" borderId="10" xfId="3" applyFont="1" applyBorder="1" applyAlignment="1">
      <alignment horizontal="center" vertical="center" textRotation="255" wrapText="1"/>
    </xf>
    <xf numFmtId="178" fontId="13" fillId="0" borderId="12" xfId="3" applyNumberFormat="1" applyFont="1" applyBorder="1" applyAlignment="1">
      <alignment horizontal="right" vertical="center"/>
    </xf>
    <xf numFmtId="178" fontId="13" fillId="0" borderId="10" xfId="3" applyNumberFormat="1" applyFont="1" applyBorder="1" applyAlignment="1">
      <alignment horizontal="right" vertical="center"/>
    </xf>
    <xf numFmtId="0" fontId="13" fillId="3" borderId="5" xfId="3" applyFont="1" applyFill="1" applyBorder="1" applyAlignment="1">
      <alignment horizontal="distributed" vertical="center"/>
    </xf>
    <xf numFmtId="0" fontId="13" fillId="0" borderId="8" xfId="3" applyFont="1" applyFill="1" applyBorder="1" applyAlignment="1">
      <alignment horizontal="right" vertical="center"/>
    </xf>
    <xf numFmtId="0" fontId="13" fillId="0" borderId="12" xfId="3" applyFont="1" applyFill="1" applyBorder="1" applyAlignment="1">
      <alignment horizontal="right" vertical="center"/>
    </xf>
    <xf numFmtId="0" fontId="13" fillId="0" borderId="5" xfId="4" applyFont="1" applyBorder="1" applyAlignment="1">
      <alignment horizontal="center" vertical="center" textRotation="255" wrapText="1"/>
    </xf>
    <xf numFmtId="178" fontId="13" fillId="3" borderId="7" xfId="4" applyNumberFormat="1" applyFont="1" applyFill="1" applyBorder="1" applyAlignment="1">
      <alignment horizontal="right" vertical="center"/>
    </xf>
    <xf numFmtId="178" fontId="13" fillId="3" borderId="5" xfId="4" applyNumberFormat="1" applyFont="1" applyFill="1" applyBorder="1" applyAlignment="1">
      <alignment horizontal="right" vertical="center"/>
    </xf>
    <xf numFmtId="0" fontId="13" fillId="0" borderId="8" xfId="4" applyFont="1" applyBorder="1" applyAlignment="1">
      <alignment horizontal="center" vertical="center" textRotation="255" wrapText="1"/>
    </xf>
    <xf numFmtId="178" fontId="13" fillId="0" borderId="9" xfId="4" applyNumberFormat="1" applyFont="1" applyBorder="1" applyAlignment="1">
      <alignment horizontal="right" vertical="center"/>
    </xf>
    <xf numFmtId="178" fontId="13" fillId="0" borderId="8" xfId="4" applyNumberFormat="1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 textRotation="255" wrapText="1"/>
    </xf>
    <xf numFmtId="178" fontId="13" fillId="0" borderId="10" xfId="4" applyNumberFormat="1" applyFont="1" applyBorder="1" applyAlignment="1">
      <alignment horizontal="right" vertical="center"/>
    </xf>
    <xf numFmtId="178" fontId="13" fillId="0" borderId="12" xfId="4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178" fontId="13" fillId="0" borderId="0" xfId="4" applyNumberFormat="1" applyFont="1" applyBorder="1" applyAlignment="1">
      <alignment horizontal="right" vertical="center"/>
    </xf>
    <xf numFmtId="0" fontId="13" fillId="0" borderId="10" xfId="3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vertical="center"/>
    </xf>
    <xf numFmtId="0" fontId="13" fillId="0" borderId="0" xfId="10" applyFont="1" applyAlignment="1">
      <alignment horizontal="right" vertical="center"/>
    </xf>
    <xf numFmtId="38" fontId="6" fillId="0" borderId="0" xfId="11" applyFont="1" applyFill="1" applyAlignment="1">
      <alignment horizontal="center" vertical="center"/>
    </xf>
    <xf numFmtId="38" fontId="6" fillId="0" borderId="0" xfId="11" applyFont="1" applyAlignment="1">
      <alignment vertical="center"/>
    </xf>
    <xf numFmtId="0" fontId="13" fillId="0" borderId="0" xfId="3" applyFont="1" applyAlignment="1">
      <alignment horizontal="right" vertical="center"/>
    </xf>
    <xf numFmtId="38" fontId="13" fillId="0" borderId="0" xfId="5" applyFont="1" applyAlignment="1">
      <alignment horizontal="center" vertical="center"/>
    </xf>
    <xf numFmtId="38" fontId="13" fillId="0" borderId="0" xfId="5" applyFont="1" applyAlignment="1">
      <alignment horizontal="right" vertical="center"/>
    </xf>
    <xf numFmtId="38" fontId="13" fillId="0" borderId="0" xfId="8" applyFont="1" applyAlignment="1">
      <alignment horizontal="right" vertical="center"/>
    </xf>
    <xf numFmtId="38" fontId="13" fillId="0" borderId="0" xfId="5" applyFont="1" applyAlignment="1">
      <alignment horizontal="center" vertical="center" wrapText="1"/>
    </xf>
    <xf numFmtId="38" fontId="13" fillId="2" borderId="3" xfId="8" applyFont="1" applyFill="1" applyBorder="1" applyAlignment="1">
      <alignment horizontal="center" vertical="center" wrapText="1"/>
    </xf>
    <xf numFmtId="0" fontId="6" fillId="0" borderId="0" xfId="10" applyFont="1" applyFill="1" applyAlignment="1">
      <alignment vertical="center"/>
    </xf>
    <xf numFmtId="38" fontId="13" fillId="0" borderId="7" xfId="5" applyFont="1" applyFill="1" applyBorder="1" applyAlignment="1">
      <alignment horizontal="center" vertical="center" wrapText="1"/>
    </xf>
    <xf numFmtId="0" fontId="13" fillId="3" borderId="5" xfId="5" applyNumberFormat="1" applyFont="1" applyFill="1" applyBorder="1" applyAlignment="1">
      <alignment horizontal="distributed" vertical="center"/>
    </xf>
    <xf numFmtId="38" fontId="13" fillId="3" borderId="7" xfId="5" applyFont="1" applyFill="1" applyBorder="1" applyAlignment="1">
      <alignment vertical="center" wrapText="1"/>
    </xf>
    <xf numFmtId="38" fontId="13" fillId="3" borderId="8" xfId="5" applyFont="1" applyFill="1" applyBorder="1" applyAlignment="1">
      <alignment vertical="center" wrapText="1"/>
    </xf>
    <xf numFmtId="38" fontId="13" fillId="3" borderId="8" xfId="8" applyFont="1" applyFill="1" applyBorder="1" applyAlignment="1">
      <alignment vertical="center" wrapText="1"/>
    </xf>
    <xf numFmtId="38" fontId="13" fillId="0" borderId="9" xfId="5" applyFont="1" applyFill="1" applyBorder="1" applyAlignment="1">
      <alignment horizontal="center" vertical="center" wrapText="1"/>
    </xf>
    <xf numFmtId="0" fontId="13" fillId="0" borderId="8" xfId="5" applyNumberFormat="1" applyFont="1" applyFill="1" applyBorder="1" applyAlignment="1">
      <alignment horizontal="distributed" vertical="center"/>
    </xf>
    <xf numFmtId="38" fontId="13" fillId="0" borderId="9" xfId="5" applyFont="1" applyFill="1" applyBorder="1" applyAlignment="1">
      <alignment vertical="center" wrapText="1"/>
    </xf>
    <xf numFmtId="38" fontId="13" fillId="0" borderId="8" xfId="5" applyFont="1" applyFill="1" applyBorder="1" applyAlignment="1">
      <alignment vertical="center" wrapText="1"/>
    </xf>
    <xf numFmtId="38" fontId="13" fillId="0" borderId="8" xfId="8" applyFont="1" applyFill="1" applyBorder="1" applyAlignment="1">
      <alignment vertical="center" wrapText="1"/>
    </xf>
    <xf numFmtId="0" fontId="15" fillId="0" borderId="0" xfId="10" applyFont="1" applyFill="1" applyAlignment="1">
      <alignment vertical="center"/>
    </xf>
    <xf numFmtId="38" fontId="13" fillId="0" borderId="12" xfId="5" applyFont="1" applyFill="1" applyBorder="1" applyAlignment="1">
      <alignment horizontal="center" vertical="center" wrapText="1"/>
    </xf>
    <xf numFmtId="0" fontId="13" fillId="0" borderId="10" xfId="5" applyNumberFormat="1" applyFont="1" applyFill="1" applyBorder="1" applyAlignment="1">
      <alignment horizontal="distributed" vertical="center"/>
    </xf>
    <xf numFmtId="38" fontId="13" fillId="0" borderId="7" xfId="5" applyFont="1" applyFill="1" applyBorder="1" applyAlignment="1">
      <alignment horizontal="center" vertical="center"/>
    </xf>
    <xf numFmtId="38" fontId="13" fillId="3" borderId="5" xfId="5" applyFont="1" applyFill="1" applyBorder="1" applyAlignment="1">
      <alignment vertical="center" wrapText="1"/>
    </xf>
    <xf numFmtId="38" fontId="13" fillId="3" borderId="5" xfId="8" applyFont="1" applyFill="1" applyBorder="1" applyAlignment="1">
      <alignment vertical="center" wrapText="1"/>
    </xf>
    <xf numFmtId="38" fontId="13" fillId="0" borderId="9" xfId="5" applyFont="1" applyFill="1" applyBorder="1" applyAlignment="1">
      <alignment horizontal="center" vertical="center"/>
    </xf>
    <xf numFmtId="38" fontId="13" fillId="0" borderId="9" xfId="5" applyFont="1" applyFill="1" applyBorder="1" applyAlignment="1">
      <alignment horizontal="right" vertical="center" wrapText="1"/>
    </xf>
    <xf numFmtId="38" fontId="13" fillId="0" borderId="8" xfId="5" applyFont="1" applyFill="1" applyBorder="1" applyAlignment="1">
      <alignment horizontal="right" vertical="center" wrapText="1"/>
    </xf>
    <xf numFmtId="38" fontId="13" fillId="0" borderId="8" xfId="8" applyFont="1" applyFill="1" applyBorder="1" applyAlignment="1">
      <alignment horizontal="right" vertical="center" wrapText="1"/>
    </xf>
    <xf numFmtId="38" fontId="13" fillId="0" borderId="10" xfId="5" applyFont="1" applyFill="1" applyBorder="1" applyAlignment="1">
      <alignment horizontal="right" vertical="center" wrapText="1"/>
    </xf>
    <xf numFmtId="38" fontId="13" fillId="0" borderId="5" xfId="5" applyFont="1" applyFill="1" applyBorder="1" applyAlignment="1">
      <alignment horizontal="center" vertical="center"/>
    </xf>
    <xf numFmtId="38" fontId="13" fillId="3" borderId="5" xfId="5" applyFont="1" applyFill="1" applyBorder="1" applyAlignment="1">
      <alignment horizontal="right" vertical="center" wrapText="1"/>
    </xf>
    <xf numFmtId="38" fontId="13" fillId="3" borderId="5" xfId="8" applyFont="1" applyFill="1" applyBorder="1" applyAlignment="1">
      <alignment horizontal="right" vertical="center" wrapText="1"/>
    </xf>
    <xf numFmtId="38" fontId="6" fillId="0" borderId="8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13" fillId="3" borderId="7" xfId="5" applyFont="1" applyFill="1" applyBorder="1" applyAlignment="1">
      <alignment horizontal="right" vertical="center" wrapText="1"/>
    </xf>
    <xf numFmtId="38" fontId="13" fillId="3" borderId="8" xfId="8" applyFont="1" applyFill="1" applyBorder="1" applyAlignment="1">
      <alignment horizontal="right" vertical="center" wrapText="1"/>
    </xf>
    <xf numFmtId="38" fontId="13" fillId="0" borderId="10" xfId="5" applyFont="1" applyFill="1" applyBorder="1" applyAlignment="1">
      <alignment horizontal="center" vertical="center"/>
    </xf>
    <xf numFmtId="38" fontId="13" fillId="0" borderId="12" xfId="5" applyFont="1" applyFill="1" applyBorder="1" applyAlignment="1">
      <alignment horizontal="right" vertical="center" wrapText="1"/>
    </xf>
    <xf numFmtId="38" fontId="13" fillId="0" borderId="10" xfId="8" applyFont="1" applyFill="1" applyBorder="1" applyAlignment="1">
      <alignment horizontal="right" vertical="center" wrapText="1"/>
    </xf>
    <xf numFmtId="38" fontId="13" fillId="3" borderId="9" xfId="5" applyFont="1" applyFill="1" applyBorder="1" applyAlignment="1">
      <alignment horizontal="right" vertical="center" wrapText="1"/>
    </xf>
    <xf numFmtId="38" fontId="13" fillId="3" borderId="8" xfId="5" applyFont="1" applyFill="1" applyBorder="1" applyAlignment="1">
      <alignment horizontal="right" vertical="center" wrapText="1"/>
    </xf>
    <xf numFmtId="38" fontId="13" fillId="0" borderId="12" xfId="5" applyFont="1" applyFill="1" applyBorder="1" applyAlignment="1">
      <alignment vertical="center" wrapText="1"/>
    </xf>
    <xf numFmtId="38" fontId="13" fillId="3" borderId="9" xfId="5" applyFont="1" applyFill="1" applyBorder="1" applyAlignment="1">
      <alignment vertical="center" wrapText="1"/>
    </xf>
    <xf numFmtId="38" fontId="13" fillId="0" borderId="17" xfId="5" applyFont="1" applyFill="1" applyBorder="1" applyAlignment="1">
      <alignment horizontal="right" vertical="center"/>
    </xf>
    <xf numFmtId="38" fontId="13" fillId="0" borderId="17" xfId="5" applyFont="1" applyFill="1" applyBorder="1" applyAlignment="1">
      <alignment horizontal="center" vertical="center"/>
    </xf>
    <xf numFmtId="0" fontId="13" fillId="0" borderId="0" xfId="5" applyNumberFormat="1" applyFont="1" applyFill="1" applyBorder="1" applyAlignment="1">
      <alignment horizontal="right" vertical="center"/>
    </xf>
    <xf numFmtId="0" fontId="13" fillId="0" borderId="0" xfId="8" applyNumberFormat="1" applyFont="1" applyFill="1" applyBorder="1" applyAlignment="1">
      <alignment horizontal="right" vertical="center"/>
    </xf>
    <xf numFmtId="38" fontId="13" fillId="0" borderId="0" xfId="5" applyFont="1" applyBorder="1" applyAlignment="1">
      <alignment horizontal="right" vertical="center"/>
    </xf>
    <xf numFmtId="0" fontId="15" fillId="0" borderId="0" xfId="10" applyFont="1" applyAlignment="1">
      <alignment horizontal="center" vertical="center"/>
    </xf>
    <xf numFmtId="38" fontId="12" fillId="0" borderId="0" xfId="0" applyNumberFormat="1" applyFont="1" applyAlignment="1">
      <alignment horizontal="left" vertical="center"/>
    </xf>
    <xf numFmtId="38" fontId="13" fillId="0" borderId="2" xfId="10" applyNumberFormat="1" applyFont="1" applyBorder="1" applyAlignment="1">
      <alignment horizontal="right"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Continuous" vertical="center"/>
    </xf>
    <xf numFmtId="0" fontId="6" fillId="2" borderId="3" xfId="10" applyFont="1" applyFill="1" applyBorder="1" applyAlignment="1">
      <alignment horizontal="center" vertical="center" shrinkToFit="1"/>
    </xf>
    <xf numFmtId="0" fontId="27" fillId="0" borderId="3" xfId="10" applyFont="1" applyBorder="1" applyAlignment="1">
      <alignment horizontal="center" vertical="center" textRotation="255" wrapText="1"/>
    </xf>
    <xf numFmtId="0" fontId="6" fillId="3" borderId="3" xfId="10" applyFont="1" applyFill="1" applyBorder="1" applyAlignment="1">
      <alignment horizontal="centerContinuous" vertical="center"/>
    </xf>
    <xf numFmtId="38" fontId="6" fillId="3" borderId="3" xfId="11" applyFont="1" applyFill="1" applyBorder="1" applyAlignment="1">
      <alignment vertical="center"/>
    </xf>
    <xf numFmtId="0" fontId="27" fillId="0" borderId="3" xfId="10" applyFont="1" applyBorder="1" applyAlignment="1">
      <alignment horizontal="center" vertical="center" textRotation="255"/>
    </xf>
    <xf numFmtId="0" fontId="6" fillId="0" borderId="4" xfId="10" applyFont="1" applyBorder="1" applyAlignment="1">
      <alignment vertical="center"/>
    </xf>
    <xf numFmtId="0" fontId="6" fillId="0" borderId="14" xfId="10" applyFont="1" applyBorder="1" applyAlignment="1">
      <alignment vertical="center"/>
    </xf>
    <xf numFmtId="38" fontId="6" fillId="0" borderId="3" xfId="11" applyFont="1" applyBorder="1" applyAlignment="1">
      <alignment vertical="center"/>
    </xf>
    <xf numFmtId="0" fontId="15" fillId="0" borderId="0" xfId="10" applyFont="1" applyAlignment="1">
      <alignment vertical="center"/>
    </xf>
  </cellXfs>
  <cellStyles count="12">
    <cellStyle name="ハイパーリンク" xfId="2" builtinId="8"/>
    <cellStyle name="桁区切り" xfId="1" builtinId="6"/>
    <cellStyle name="桁区切り 2" xfId="5"/>
    <cellStyle name="桁区切り 2 2 2" xfId="8"/>
    <cellStyle name="桁区切り 8 2" xfId="11"/>
    <cellStyle name="通貨 2" xfId="7"/>
    <cellStyle name="入力 2" xfId="6"/>
    <cellStyle name="標準" xfId="0" builtinId="0"/>
    <cellStyle name="標準 14 2" xfId="10"/>
    <cellStyle name="標準 2" xfId="3"/>
    <cellStyle name="標準 2 2 3" xfId="4"/>
    <cellStyle name="標準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6368;&#32066;&#30906;&#35469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7">
    <tabColor rgb="FFF8CBAD"/>
  </sheetPr>
  <dimension ref="B5:H9"/>
  <sheetViews>
    <sheetView tabSelected="1" zoomScaleNormal="100" workbookViewId="0">
      <selection activeCell="D5" sqref="D5:G5"/>
    </sheetView>
  </sheetViews>
  <sheetFormatPr defaultColWidth="13.375" defaultRowHeight="51" customHeight="1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>
      <c r="B5" s="1" t="s">
        <v>0</v>
      </c>
      <c r="C5" s="2"/>
      <c r="D5" s="3" t="s">
        <v>1</v>
      </c>
      <c r="E5" s="3"/>
      <c r="F5" s="3"/>
      <c r="G5" s="3"/>
      <c r="H5" s="4"/>
    </row>
    <row r="6" spans="2:8" ht="51" customHeight="1">
      <c r="B6" s="6"/>
      <c r="C6" s="6"/>
      <c r="D6" s="6"/>
      <c r="E6" s="6"/>
      <c r="F6" s="6"/>
      <c r="G6" s="6"/>
    </row>
    <row r="9" spans="2:8" ht="51" customHeight="1">
      <c r="G9" s="7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8">
    <tabColor rgb="FFF8CBAD"/>
  </sheetPr>
  <dimension ref="A1:T41"/>
  <sheetViews>
    <sheetView zoomScaleNormal="100" zoomScaleSheetLayoutView="100" workbookViewId="0">
      <selection activeCell="C4" sqref="D5:G5"/>
    </sheetView>
  </sheetViews>
  <sheetFormatPr defaultColWidth="9" defaultRowHeight="13.5"/>
  <cols>
    <col min="1" max="1" width="4.625" style="269" customWidth="1"/>
    <col min="2" max="2" width="2.125" style="269" customWidth="1"/>
    <col min="3" max="3" width="5" style="269" customWidth="1"/>
    <col min="4" max="8" width="12.625" style="269" customWidth="1"/>
    <col min="9" max="9" width="13.125" style="269" bestFit="1" customWidth="1"/>
    <col min="10" max="10" width="9" style="269"/>
    <col min="11" max="11" width="9.75" style="269" bestFit="1" customWidth="1"/>
    <col min="12" max="13" width="9" style="269"/>
    <col min="14" max="14" width="11.75" style="269" customWidth="1"/>
    <col min="15" max="16" width="9.5" style="269" bestFit="1" customWidth="1"/>
    <col min="17" max="17" width="9.125" style="269" bestFit="1" customWidth="1"/>
    <col min="18" max="19" width="9.5" style="269" bestFit="1" customWidth="1"/>
    <col min="20" max="16384" width="9" style="269"/>
  </cols>
  <sheetData>
    <row r="1" spans="1:20" ht="13.5" customHeight="1">
      <c r="A1" s="8" t="s">
        <v>2</v>
      </c>
      <c r="B1" s="9"/>
    </row>
    <row r="2" spans="1:20" ht="13.5" customHeight="1">
      <c r="A2" s="11"/>
      <c r="B2" s="9"/>
    </row>
    <row r="3" spans="1:20" ht="21" customHeight="1">
      <c r="B3" s="270"/>
      <c r="C3" s="15" t="s">
        <v>204</v>
      </c>
      <c r="D3" s="16"/>
      <c r="E3" s="51"/>
      <c r="F3" s="271"/>
      <c r="G3" s="271"/>
    </row>
    <row r="4" spans="1:20" ht="16.5" customHeight="1">
      <c r="C4" s="272"/>
      <c r="D4" s="272"/>
      <c r="E4" s="273"/>
      <c r="F4" s="274"/>
      <c r="G4" s="274"/>
      <c r="H4" s="275" t="s">
        <v>205</v>
      </c>
    </row>
    <row r="5" spans="1:20" ht="28.5">
      <c r="C5" s="276" t="s">
        <v>206</v>
      </c>
      <c r="D5" s="57" t="s">
        <v>207</v>
      </c>
      <c r="E5" s="58" t="s">
        <v>208</v>
      </c>
      <c r="F5" s="24" t="s">
        <v>209</v>
      </c>
      <c r="G5" s="24" t="s">
        <v>210</v>
      </c>
      <c r="H5" s="22" t="s">
        <v>211</v>
      </c>
      <c r="J5" s="237"/>
      <c r="K5" s="237"/>
      <c r="M5" s="237"/>
      <c r="O5" s="277"/>
      <c r="P5" s="277"/>
      <c r="Q5" s="277"/>
      <c r="R5" s="277"/>
    </row>
    <row r="6" spans="1:20" ht="20.25" customHeight="1">
      <c r="B6" s="278"/>
      <c r="C6" s="279" t="s">
        <v>35</v>
      </c>
      <c r="D6" s="26" t="s">
        <v>13</v>
      </c>
      <c r="E6" s="60">
        <v>7569071</v>
      </c>
      <c r="F6" s="60">
        <v>5821153</v>
      </c>
      <c r="G6" s="60">
        <v>1624418</v>
      </c>
      <c r="H6" s="61">
        <v>123500</v>
      </c>
      <c r="I6" s="280"/>
      <c r="J6" s="280"/>
      <c r="K6" s="280"/>
      <c r="O6" s="281"/>
      <c r="P6" s="281"/>
      <c r="Q6" s="281"/>
      <c r="R6" s="282"/>
      <c r="S6" s="277"/>
    </row>
    <row r="7" spans="1:20" ht="20.25" customHeight="1">
      <c r="B7" s="278"/>
      <c r="C7" s="283"/>
      <c r="D7" s="30" t="s">
        <v>14</v>
      </c>
      <c r="E7" s="284">
        <v>4671329</v>
      </c>
      <c r="F7" s="284">
        <v>3435242</v>
      </c>
      <c r="G7" s="284">
        <v>1112587</v>
      </c>
      <c r="H7" s="285">
        <v>123500</v>
      </c>
      <c r="I7" s="286"/>
      <c r="J7" s="271"/>
      <c r="K7" s="280"/>
      <c r="L7" s="280"/>
      <c r="O7" s="281"/>
      <c r="P7" s="281"/>
      <c r="Q7" s="281"/>
      <c r="R7" s="282"/>
      <c r="S7" s="282"/>
      <c r="T7" s="282"/>
    </row>
    <row r="8" spans="1:20" ht="20.25" customHeight="1">
      <c r="B8" s="278"/>
      <c r="C8" s="283"/>
      <c r="D8" s="30" t="s">
        <v>16</v>
      </c>
      <c r="E8" s="284">
        <v>2119646</v>
      </c>
      <c r="F8" s="284">
        <v>1758676</v>
      </c>
      <c r="G8" s="284">
        <v>360970</v>
      </c>
      <c r="H8" s="285" t="s">
        <v>49</v>
      </c>
      <c r="I8" s="280"/>
      <c r="J8" s="271"/>
      <c r="K8" s="280"/>
      <c r="L8" s="280"/>
      <c r="O8" s="281"/>
      <c r="P8" s="281"/>
      <c r="Q8" s="281"/>
      <c r="R8" s="282"/>
      <c r="T8" s="282"/>
    </row>
    <row r="9" spans="1:20" ht="20.25" customHeight="1">
      <c r="B9" s="278"/>
      <c r="C9" s="283"/>
      <c r="D9" s="30" t="s">
        <v>17</v>
      </c>
      <c r="E9" s="284">
        <v>306557</v>
      </c>
      <c r="F9" s="284">
        <v>244193</v>
      </c>
      <c r="G9" s="284">
        <v>62364</v>
      </c>
      <c r="H9" s="285" t="s">
        <v>49</v>
      </c>
      <c r="I9" s="280"/>
      <c r="J9" s="271"/>
      <c r="K9" s="280"/>
      <c r="L9" s="280"/>
      <c r="O9" s="281"/>
      <c r="P9" s="281"/>
      <c r="Q9" s="287"/>
      <c r="R9" s="282"/>
      <c r="T9" s="282"/>
    </row>
    <row r="10" spans="1:20" ht="20.25" customHeight="1">
      <c r="B10" s="278"/>
      <c r="C10" s="288"/>
      <c r="D10" s="36" t="s">
        <v>18</v>
      </c>
      <c r="E10" s="284">
        <v>471539</v>
      </c>
      <c r="F10" s="289">
        <v>383042</v>
      </c>
      <c r="G10" s="289">
        <v>88497</v>
      </c>
      <c r="H10" s="290" t="s">
        <v>49</v>
      </c>
      <c r="I10" s="280"/>
      <c r="J10" s="271"/>
      <c r="K10" s="280"/>
      <c r="L10" s="280"/>
      <c r="O10" s="281"/>
      <c r="P10" s="281"/>
      <c r="Q10" s="281"/>
      <c r="R10" s="282"/>
      <c r="T10" s="282"/>
    </row>
    <row r="11" spans="1:20" ht="20.25" customHeight="1">
      <c r="B11" s="278"/>
      <c r="C11" s="279" t="s">
        <v>36</v>
      </c>
      <c r="D11" s="291" t="s">
        <v>212</v>
      </c>
      <c r="E11" s="60">
        <v>7898338</v>
      </c>
      <c r="F11" s="60">
        <v>5901370</v>
      </c>
      <c r="G11" s="60">
        <v>1868829</v>
      </c>
      <c r="H11" s="61">
        <v>128139</v>
      </c>
      <c r="I11" s="280"/>
      <c r="J11" s="271"/>
      <c r="K11" s="280"/>
      <c r="L11" s="280"/>
      <c r="O11" s="281"/>
      <c r="P11" s="281"/>
      <c r="Q11" s="281"/>
      <c r="R11" s="282"/>
      <c r="T11" s="282"/>
    </row>
    <row r="12" spans="1:20" ht="20.25" customHeight="1">
      <c r="B12" s="278"/>
      <c r="C12" s="283"/>
      <c r="D12" s="292" t="s">
        <v>213</v>
      </c>
      <c r="E12" s="284">
        <v>4985731</v>
      </c>
      <c r="F12" s="284">
        <v>3490193</v>
      </c>
      <c r="G12" s="284">
        <v>1367399</v>
      </c>
      <c r="H12" s="285">
        <v>128139</v>
      </c>
      <c r="I12" s="280"/>
      <c r="J12" s="271"/>
      <c r="K12" s="280"/>
      <c r="L12" s="280"/>
      <c r="O12" s="281"/>
      <c r="P12" s="281"/>
      <c r="Q12" s="281"/>
      <c r="R12" s="282"/>
      <c r="T12" s="282"/>
    </row>
    <row r="13" spans="1:20" ht="20.25" customHeight="1">
      <c r="B13" s="278"/>
      <c r="C13" s="283"/>
      <c r="D13" s="292" t="s">
        <v>214</v>
      </c>
      <c r="E13" s="284">
        <v>2113372</v>
      </c>
      <c r="F13" s="284">
        <v>1766234</v>
      </c>
      <c r="G13" s="284">
        <v>347138</v>
      </c>
      <c r="H13" s="285" t="s">
        <v>49</v>
      </c>
      <c r="I13" s="280"/>
      <c r="J13" s="271"/>
      <c r="K13" s="280"/>
      <c r="L13" s="280"/>
      <c r="O13" s="281"/>
      <c r="P13" s="281"/>
      <c r="Q13" s="281"/>
      <c r="R13" s="282"/>
      <c r="T13" s="282"/>
    </row>
    <row r="14" spans="1:20" ht="20.25" customHeight="1">
      <c r="B14" s="278"/>
      <c r="C14" s="283"/>
      <c r="D14" s="292" t="s">
        <v>215</v>
      </c>
      <c r="E14" s="284">
        <v>315910</v>
      </c>
      <c r="F14" s="284">
        <v>257046</v>
      </c>
      <c r="G14" s="284">
        <v>58864</v>
      </c>
      <c r="H14" s="285" t="s">
        <v>49</v>
      </c>
      <c r="I14" s="280"/>
      <c r="J14" s="271"/>
      <c r="K14" s="280"/>
      <c r="L14" s="280"/>
      <c r="O14" s="281"/>
      <c r="P14" s="281"/>
      <c r="Q14" s="281"/>
      <c r="R14" s="282"/>
      <c r="T14" s="282"/>
    </row>
    <row r="15" spans="1:20" ht="20.25" customHeight="1">
      <c r="B15" s="278"/>
      <c r="C15" s="288"/>
      <c r="D15" s="293" t="s">
        <v>216</v>
      </c>
      <c r="E15" s="290">
        <v>483325</v>
      </c>
      <c r="F15" s="289">
        <v>387897</v>
      </c>
      <c r="G15" s="289">
        <v>95428</v>
      </c>
      <c r="H15" s="290" t="s">
        <v>49</v>
      </c>
      <c r="I15" s="280"/>
      <c r="J15" s="271"/>
      <c r="K15" s="280"/>
      <c r="L15" s="280"/>
      <c r="O15" s="281"/>
      <c r="P15" s="281"/>
      <c r="Q15" s="281"/>
      <c r="R15" s="282"/>
      <c r="T15" s="282"/>
    </row>
    <row r="16" spans="1:20" ht="20.25" customHeight="1">
      <c r="B16" s="278"/>
      <c r="C16" s="294" t="s">
        <v>37</v>
      </c>
      <c r="D16" s="291" t="s">
        <v>212</v>
      </c>
      <c r="E16" s="295">
        <v>7978536</v>
      </c>
      <c r="F16" s="295">
        <v>5857919</v>
      </c>
      <c r="G16" s="295">
        <v>1935748</v>
      </c>
      <c r="H16" s="296">
        <v>184869</v>
      </c>
      <c r="O16" s="282"/>
      <c r="P16" s="282"/>
      <c r="Q16" s="282"/>
      <c r="R16" s="282"/>
      <c r="S16" s="282"/>
      <c r="T16" s="282"/>
    </row>
    <row r="17" spans="2:20" ht="20.25" customHeight="1">
      <c r="B17" s="278"/>
      <c r="C17" s="297"/>
      <c r="D17" s="292" t="s">
        <v>213</v>
      </c>
      <c r="E17" s="298">
        <v>5053628</v>
      </c>
      <c r="F17" s="298">
        <v>3471263</v>
      </c>
      <c r="G17" s="298">
        <v>1397496</v>
      </c>
      <c r="H17" s="299">
        <v>184869</v>
      </c>
      <c r="I17" s="280"/>
      <c r="J17" s="271"/>
      <c r="O17" s="282"/>
      <c r="P17" s="282"/>
      <c r="Q17" s="282"/>
    </row>
    <row r="18" spans="2:20" ht="20.25" customHeight="1">
      <c r="B18" s="278"/>
      <c r="C18" s="297"/>
      <c r="D18" s="292" t="s">
        <v>214</v>
      </c>
      <c r="E18" s="298">
        <v>2104769</v>
      </c>
      <c r="F18" s="298">
        <v>1732700</v>
      </c>
      <c r="G18" s="298">
        <v>372069</v>
      </c>
      <c r="H18" s="299" t="s">
        <v>49</v>
      </c>
      <c r="I18" s="280"/>
      <c r="J18" s="271"/>
    </row>
    <row r="19" spans="2:20" ht="20.25" customHeight="1">
      <c r="B19" s="278"/>
      <c r="C19" s="297"/>
      <c r="D19" s="292" t="s">
        <v>215</v>
      </c>
      <c r="E19" s="298">
        <v>329649</v>
      </c>
      <c r="F19" s="298">
        <v>263165</v>
      </c>
      <c r="G19" s="298">
        <v>66484</v>
      </c>
      <c r="H19" s="299" t="s">
        <v>49</v>
      </c>
      <c r="I19" s="280"/>
      <c r="J19" s="271"/>
    </row>
    <row r="20" spans="2:20" ht="20.25" customHeight="1">
      <c r="B20" s="278"/>
      <c r="C20" s="300"/>
      <c r="D20" s="293" t="s">
        <v>216</v>
      </c>
      <c r="E20" s="301">
        <v>490490</v>
      </c>
      <c r="F20" s="302">
        <v>390791</v>
      </c>
      <c r="G20" s="302">
        <v>99699</v>
      </c>
      <c r="H20" s="301" t="s">
        <v>49</v>
      </c>
      <c r="I20" s="280"/>
      <c r="J20" s="271"/>
    </row>
    <row r="21" spans="2:20" ht="20.25" customHeight="1">
      <c r="B21" s="278"/>
      <c r="C21" s="294" t="s">
        <v>38</v>
      </c>
      <c r="D21" s="291" t="s">
        <v>212</v>
      </c>
      <c r="E21" s="295">
        <v>8020868</v>
      </c>
      <c r="F21" s="295">
        <v>5904142</v>
      </c>
      <c r="G21" s="295">
        <v>1966783</v>
      </c>
      <c r="H21" s="296">
        <v>149943</v>
      </c>
      <c r="I21" s="280"/>
      <c r="O21" s="282"/>
      <c r="P21" s="282"/>
      <c r="Q21" s="282"/>
      <c r="R21" s="282"/>
      <c r="S21" s="282"/>
      <c r="T21" s="282"/>
    </row>
    <row r="22" spans="2:20" ht="20.25" customHeight="1">
      <c r="B22" s="278"/>
      <c r="C22" s="297"/>
      <c r="D22" s="292" t="s">
        <v>213</v>
      </c>
      <c r="E22" s="303">
        <v>5085774</v>
      </c>
      <c r="F22" s="298">
        <v>3507091</v>
      </c>
      <c r="G22" s="298">
        <v>1428740</v>
      </c>
      <c r="H22" s="304">
        <v>149943</v>
      </c>
      <c r="I22" s="280"/>
      <c r="J22" s="271"/>
      <c r="O22" s="282"/>
      <c r="P22" s="282"/>
      <c r="Q22" s="282"/>
    </row>
    <row r="23" spans="2:20" ht="20.25" customHeight="1">
      <c r="B23" s="278"/>
      <c r="C23" s="297"/>
      <c r="D23" s="292" t="s">
        <v>214</v>
      </c>
      <c r="E23" s="304">
        <v>2098652</v>
      </c>
      <c r="F23" s="305">
        <v>1729910</v>
      </c>
      <c r="G23" s="298">
        <v>368742</v>
      </c>
      <c r="H23" s="299" t="s">
        <v>49</v>
      </c>
      <c r="I23" s="280"/>
      <c r="J23" s="271"/>
    </row>
    <row r="24" spans="2:20" ht="20.25" customHeight="1">
      <c r="B24" s="278"/>
      <c r="C24" s="297"/>
      <c r="D24" s="292" t="s">
        <v>215</v>
      </c>
      <c r="E24" s="303">
        <v>338550</v>
      </c>
      <c r="F24" s="298">
        <v>269298</v>
      </c>
      <c r="G24" s="298">
        <v>69252</v>
      </c>
      <c r="H24" s="299" t="s">
        <v>49</v>
      </c>
      <c r="I24" s="280"/>
      <c r="J24" s="271"/>
    </row>
    <row r="25" spans="2:20" ht="20.25" customHeight="1">
      <c r="B25" s="278"/>
      <c r="C25" s="300"/>
      <c r="D25" s="306" t="s">
        <v>216</v>
      </c>
      <c r="E25" s="307">
        <v>497892</v>
      </c>
      <c r="F25" s="302">
        <v>397843</v>
      </c>
      <c r="G25" s="302">
        <v>100049</v>
      </c>
      <c r="H25" s="301" t="s">
        <v>49</v>
      </c>
      <c r="I25" s="280"/>
      <c r="J25" s="271"/>
    </row>
    <row r="26" spans="2:20" ht="20.25" customHeight="1">
      <c r="B26" s="278"/>
      <c r="C26" s="294" t="s">
        <v>39</v>
      </c>
      <c r="D26" s="291" t="s">
        <v>212</v>
      </c>
      <c r="E26" s="295">
        <v>7991410</v>
      </c>
      <c r="F26" s="295">
        <v>5898267</v>
      </c>
      <c r="G26" s="295">
        <v>1965860</v>
      </c>
      <c r="H26" s="296">
        <v>127283</v>
      </c>
      <c r="I26" s="280"/>
      <c r="O26" s="282"/>
      <c r="P26" s="282"/>
      <c r="Q26" s="282"/>
      <c r="R26" s="282"/>
      <c r="S26" s="282"/>
      <c r="T26" s="282"/>
    </row>
    <row r="27" spans="2:20" ht="20.25" customHeight="1">
      <c r="B27" s="278"/>
      <c r="C27" s="297"/>
      <c r="D27" s="292" t="s">
        <v>213</v>
      </c>
      <c r="E27" s="303">
        <v>5063583</v>
      </c>
      <c r="F27" s="298">
        <v>3525791</v>
      </c>
      <c r="G27" s="298">
        <v>1410509</v>
      </c>
      <c r="H27" s="304">
        <v>127283</v>
      </c>
      <c r="I27" s="280"/>
      <c r="J27" s="271"/>
      <c r="O27" s="282"/>
      <c r="P27" s="282"/>
      <c r="Q27" s="282"/>
    </row>
    <row r="28" spans="2:20" ht="20.25" customHeight="1">
      <c r="B28" s="278"/>
      <c r="C28" s="297"/>
      <c r="D28" s="292" t="s">
        <v>214</v>
      </c>
      <c r="E28" s="304">
        <v>2065826</v>
      </c>
      <c r="F28" s="305">
        <v>1690588</v>
      </c>
      <c r="G28" s="298">
        <v>375238</v>
      </c>
      <c r="H28" s="299" t="s">
        <v>170</v>
      </c>
      <c r="I28" s="280"/>
      <c r="J28" s="271"/>
    </row>
    <row r="29" spans="2:20" ht="20.25" customHeight="1">
      <c r="B29" s="278"/>
      <c r="C29" s="297"/>
      <c r="D29" s="292" t="s">
        <v>215</v>
      </c>
      <c r="E29" s="303">
        <v>338626</v>
      </c>
      <c r="F29" s="298">
        <v>268617</v>
      </c>
      <c r="G29" s="298">
        <v>70009</v>
      </c>
      <c r="H29" s="299" t="s">
        <v>170</v>
      </c>
      <c r="I29" s="280"/>
      <c r="J29" s="271"/>
    </row>
    <row r="30" spans="2:20" ht="20.25" customHeight="1">
      <c r="B30" s="278"/>
      <c r="C30" s="300"/>
      <c r="D30" s="306" t="s">
        <v>216</v>
      </c>
      <c r="E30" s="307">
        <v>523375</v>
      </c>
      <c r="F30" s="302">
        <v>413271</v>
      </c>
      <c r="G30" s="302">
        <v>110104</v>
      </c>
      <c r="H30" s="301" t="s">
        <v>170</v>
      </c>
      <c r="I30" s="280"/>
      <c r="J30" s="271"/>
    </row>
    <row r="31" spans="2:20">
      <c r="H31" s="308" t="s">
        <v>217</v>
      </c>
    </row>
    <row r="34" spans="5:19">
      <c r="K34" s="280"/>
      <c r="N34" s="281"/>
      <c r="O34" s="281"/>
      <c r="P34" s="281"/>
      <c r="Q34" s="281"/>
      <c r="R34" s="281"/>
      <c r="S34" s="309"/>
    </row>
    <row r="35" spans="5:19">
      <c r="E35" s="310"/>
      <c r="F35" s="310"/>
      <c r="G35" s="310"/>
      <c r="H35" s="310"/>
      <c r="J35" s="311"/>
      <c r="K35" s="286"/>
      <c r="L35" s="271"/>
      <c r="N35" s="281"/>
      <c r="O35" s="281"/>
      <c r="P35" s="281"/>
      <c r="Q35" s="281"/>
      <c r="R35" s="281"/>
      <c r="S35" s="281"/>
    </row>
    <row r="36" spans="5:19">
      <c r="E36" s="282"/>
      <c r="F36" s="310"/>
      <c r="G36" s="310"/>
      <c r="H36" s="310"/>
      <c r="J36" s="311"/>
      <c r="K36" s="286"/>
      <c r="L36" s="271"/>
      <c r="N36" s="281"/>
      <c r="O36" s="281"/>
      <c r="P36" s="281"/>
      <c r="Q36" s="281"/>
      <c r="R36" s="281"/>
      <c r="S36" s="281"/>
    </row>
    <row r="37" spans="5:19">
      <c r="J37" s="311"/>
      <c r="K37" s="286"/>
      <c r="L37" s="271"/>
      <c r="N37" s="281"/>
      <c r="O37" s="281"/>
      <c r="P37" s="281"/>
      <c r="Q37" s="281"/>
      <c r="R37" s="281"/>
      <c r="S37" s="281"/>
    </row>
    <row r="38" spans="5:19">
      <c r="E38" s="310"/>
      <c r="J38" s="311"/>
      <c r="K38" s="286"/>
      <c r="L38" s="271"/>
      <c r="N38" s="281"/>
      <c r="O38" s="281"/>
      <c r="P38" s="281"/>
      <c r="Q38" s="281"/>
      <c r="R38" s="281"/>
      <c r="S38" s="281"/>
    </row>
    <row r="39" spans="5:19">
      <c r="E39" s="310"/>
      <c r="N39" s="281"/>
      <c r="O39" s="281"/>
      <c r="P39" s="281"/>
      <c r="Q39" s="281"/>
      <c r="R39" s="281"/>
      <c r="S39" s="281"/>
    </row>
    <row r="40" spans="5:19">
      <c r="E40" s="310"/>
    </row>
    <row r="41" spans="5:19">
      <c r="E41" s="310"/>
    </row>
  </sheetData>
  <mergeCells count="5">
    <mergeCell ref="C6:C10"/>
    <mergeCell ref="C11:C15"/>
    <mergeCell ref="C16:C20"/>
    <mergeCell ref="C21:C25"/>
    <mergeCell ref="C26:C30"/>
  </mergeCells>
  <phoneticPr fontId="4"/>
  <hyperlinks>
    <hyperlink ref="A1" location="基本情報!C135" display="基本情報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6">
    <tabColor rgb="FFF8CBAD"/>
    <pageSetUpPr fitToPage="1"/>
  </sheetPr>
  <dimension ref="A1:T79"/>
  <sheetViews>
    <sheetView zoomScaleNormal="100" zoomScaleSheetLayoutView="100" workbookViewId="0">
      <selection activeCell="C4" sqref="D5:G5"/>
    </sheetView>
  </sheetViews>
  <sheetFormatPr defaultColWidth="9" defaultRowHeight="13.5"/>
  <cols>
    <col min="1" max="1" width="4.625" style="269" customWidth="1"/>
    <col min="2" max="2" width="2.125" style="269" customWidth="1"/>
    <col min="3" max="3" width="12.625" style="269" customWidth="1"/>
    <col min="4" max="4" width="14.375" style="269" customWidth="1"/>
    <col min="5" max="9" width="12.625" style="269" customWidth="1"/>
    <col min="10" max="16384" width="9" style="269"/>
  </cols>
  <sheetData>
    <row r="1" spans="1:20" ht="13.5" customHeight="1">
      <c r="A1" s="8" t="s">
        <v>2</v>
      </c>
      <c r="B1" s="9"/>
    </row>
    <row r="2" spans="1:20" ht="13.5" customHeight="1">
      <c r="A2" s="11"/>
      <c r="B2" s="9"/>
    </row>
    <row r="3" spans="1:20" ht="21" customHeight="1">
      <c r="C3" s="97" t="s">
        <v>218</v>
      </c>
      <c r="D3" s="98"/>
      <c r="E3" s="98"/>
      <c r="F3" s="98"/>
      <c r="G3" s="98"/>
      <c r="H3" s="98"/>
      <c r="I3" s="98"/>
    </row>
    <row r="4" spans="1:20" ht="16.5" customHeight="1">
      <c r="C4" s="312"/>
      <c r="D4" s="312"/>
      <c r="E4" s="312"/>
      <c r="F4" s="313"/>
      <c r="G4" s="314"/>
      <c r="H4" s="314"/>
      <c r="I4" s="314" t="s">
        <v>219</v>
      </c>
    </row>
    <row r="5" spans="1:20">
      <c r="B5" s="315"/>
      <c r="C5" s="135" t="s">
        <v>220</v>
      </c>
      <c r="D5" s="101" t="s">
        <v>207</v>
      </c>
      <c r="E5" s="135" t="s">
        <v>221</v>
      </c>
      <c r="F5" s="135" t="s">
        <v>222</v>
      </c>
      <c r="G5" s="316" t="s">
        <v>223</v>
      </c>
      <c r="H5" s="316" t="s">
        <v>224</v>
      </c>
      <c r="I5" s="316" t="s">
        <v>225</v>
      </c>
    </row>
    <row r="6" spans="1:20" s="317" customFormat="1" ht="12.75" customHeight="1">
      <c r="B6" s="100"/>
      <c r="C6" s="318" t="s">
        <v>226</v>
      </c>
      <c r="D6" s="319" t="s">
        <v>227</v>
      </c>
      <c r="E6" s="320">
        <v>7569071</v>
      </c>
      <c r="F6" s="321">
        <v>7898338</v>
      </c>
      <c r="G6" s="322">
        <v>7978536</v>
      </c>
      <c r="H6" s="322">
        <v>8020868</v>
      </c>
      <c r="I6" s="322">
        <v>7991410</v>
      </c>
    </row>
    <row r="7" spans="1:20" s="317" customFormat="1" ht="12.75" customHeight="1">
      <c r="B7" s="100"/>
      <c r="C7" s="323"/>
      <c r="D7" s="324" t="s">
        <v>228</v>
      </c>
      <c r="E7" s="325">
        <v>4671329</v>
      </c>
      <c r="F7" s="326">
        <v>4985731</v>
      </c>
      <c r="G7" s="327">
        <v>5053639</v>
      </c>
      <c r="H7" s="327">
        <v>5085774</v>
      </c>
      <c r="I7" s="327">
        <v>5063583</v>
      </c>
    </row>
    <row r="8" spans="1:20" s="317" customFormat="1" ht="12.75" customHeight="1">
      <c r="B8" s="100"/>
      <c r="C8" s="323"/>
      <c r="D8" s="324" t="s">
        <v>229</v>
      </c>
      <c r="E8" s="325">
        <v>2119646</v>
      </c>
      <c r="F8" s="326">
        <v>2113372</v>
      </c>
      <c r="G8" s="327">
        <v>2104758</v>
      </c>
      <c r="H8" s="327">
        <v>2098652</v>
      </c>
      <c r="I8" s="327">
        <v>2065826</v>
      </c>
    </row>
    <row r="9" spans="1:20" s="317" customFormat="1" ht="12.75" customHeight="1">
      <c r="B9" s="100"/>
      <c r="C9" s="323"/>
      <c r="D9" s="324" t="s">
        <v>230</v>
      </c>
      <c r="E9" s="325">
        <v>306557</v>
      </c>
      <c r="F9" s="326">
        <v>315910</v>
      </c>
      <c r="G9" s="327">
        <v>329649</v>
      </c>
      <c r="H9" s="327">
        <v>338550</v>
      </c>
      <c r="I9" s="327">
        <v>338626</v>
      </c>
      <c r="T9" s="328"/>
    </row>
    <row r="10" spans="1:20" s="317" customFormat="1" ht="12.75" customHeight="1">
      <c r="C10" s="329"/>
      <c r="D10" s="330" t="s">
        <v>231</v>
      </c>
      <c r="E10" s="325">
        <v>471539</v>
      </c>
      <c r="F10" s="326">
        <v>483325</v>
      </c>
      <c r="G10" s="327">
        <v>490490</v>
      </c>
      <c r="H10" s="327">
        <v>497892</v>
      </c>
      <c r="I10" s="327">
        <v>523375</v>
      </c>
    </row>
    <row r="11" spans="1:20" s="317" customFormat="1" ht="12.75" customHeight="1">
      <c r="C11" s="331" t="s">
        <v>232</v>
      </c>
      <c r="D11" s="319" t="s">
        <v>227</v>
      </c>
      <c r="E11" s="320">
        <v>630755</v>
      </c>
      <c r="F11" s="332">
        <v>658195</v>
      </c>
      <c r="G11" s="333">
        <v>664879</v>
      </c>
      <c r="H11" s="333">
        <v>668407</v>
      </c>
      <c r="I11" s="333">
        <v>665951</v>
      </c>
    </row>
    <row r="12" spans="1:20" s="317" customFormat="1" ht="12.75" customHeight="1">
      <c r="C12" s="334"/>
      <c r="D12" s="324" t="s">
        <v>228</v>
      </c>
      <c r="E12" s="335">
        <v>389277</v>
      </c>
      <c r="F12" s="336">
        <v>415478</v>
      </c>
      <c r="G12" s="337">
        <v>421137</v>
      </c>
      <c r="H12" s="337">
        <v>423815</v>
      </c>
      <c r="I12" s="337">
        <v>421965</v>
      </c>
    </row>
    <row r="13" spans="1:20" s="317" customFormat="1" ht="12.75" customHeight="1">
      <c r="C13" s="334"/>
      <c r="D13" s="324" t="s">
        <v>229</v>
      </c>
      <c r="E13" s="335">
        <v>176637</v>
      </c>
      <c r="F13" s="336">
        <v>176114</v>
      </c>
      <c r="G13" s="337">
        <v>175397</v>
      </c>
      <c r="H13" s="337">
        <v>174888</v>
      </c>
      <c r="I13" s="337">
        <v>172152</v>
      </c>
    </row>
    <row r="14" spans="1:20" s="317" customFormat="1" ht="12.75" customHeight="1">
      <c r="C14" s="334"/>
      <c r="D14" s="324" t="s">
        <v>230</v>
      </c>
      <c r="E14" s="335">
        <v>25546</v>
      </c>
      <c r="F14" s="336">
        <v>26326</v>
      </c>
      <c r="G14" s="337">
        <v>27471</v>
      </c>
      <c r="H14" s="337">
        <v>28213</v>
      </c>
      <c r="I14" s="337">
        <v>28219</v>
      </c>
    </row>
    <row r="15" spans="1:20" s="317" customFormat="1" ht="12.75" customHeight="1">
      <c r="C15" s="334"/>
      <c r="D15" s="330" t="s">
        <v>231</v>
      </c>
      <c r="E15" s="335">
        <v>39295</v>
      </c>
      <c r="F15" s="338">
        <v>40277</v>
      </c>
      <c r="G15" s="337">
        <v>40874</v>
      </c>
      <c r="H15" s="337">
        <v>41491</v>
      </c>
      <c r="I15" s="337">
        <v>43615</v>
      </c>
    </row>
    <row r="16" spans="1:20" s="317" customFormat="1" ht="12.75" customHeight="1">
      <c r="C16" s="339" t="s">
        <v>233</v>
      </c>
      <c r="D16" s="319" t="s">
        <v>227</v>
      </c>
      <c r="E16" s="320">
        <v>618128</v>
      </c>
      <c r="F16" s="340">
        <v>644481</v>
      </c>
      <c r="G16" s="341">
        <v>669777</v>
      </c>
      <c r="H16" s="341">
        <v>657944</v>
      </c>
      <c r="I16" s="341">
        <v>654916</v>
      </c>
    </row>
    <row r="17" spans="3:9" s="317" customFormat="1" ht="12.75" customHeight="1">
      <c r="C17" s="112"/>
      <c r="D17" s="324" t="s">
        <v>228</v>
      </c>
      <c r="E17" s="335">
        <v>382237</v>
      </c>
      <c r="F17" s="326">
        <v>401177</v>
      </c>
      <c r="G17" s="342">
        <v>426456</v>
      </c>
      <c r="H17" s="342">
        <v>413060</v>
      </c>
      <c r="I17" s="342">
        <v>413937</v>
      </c>
    </row>
    <row r="18" spans="3:9" s="317" customFormat="1" ht="12.75" customHeight="1">
      <c r="C18" s="112"/>
      <c r="D18" s="324" t="s">
        <v>229</v>
      </c>
      <c r="E18" s="335">
        <v>175510</v>
      </c>
      <c r="F18" s="336">
        <v>178066</v>
      </c>
      <c r="G18" s="342">
        <v>175167</v>
      </c>
      <c r="H18" s="342">
        <v>176171</v>
      </c>
      <c r="I18" s="342">
        <v>170971</v>
      </c>
    </row>
    <row r="19" spans="3:9" s="317" customFormat="1" ht="12.75" customHeight="1">
      <c r="C19" s="112"/>
      <c r="D19" s="324" t="s">
        <v>230</v>
      </c>
      <c r="E19" s="335">
        <v>24091</v>
      </c>
      <c r="F19" s="336">
        <v>25770</v>
      </c>
      <c r="G19" s="342">
        <v>27090</v>
      </c>
      <c r="H19" s="342">
        <v>27333</v>
      </c>
      <c r="I19" s="342">
        <v>26973</v>
      </c>
    </row>
    <row r="20" spans="3:9" s="317" customFormat="1" ht="12.75" customHeight="1">
      <c r="C20" s="112"/>
      <c r="D20" s="330" t="s">
        <v>231</v>
      </c>
      <c r="E20" s="335">
        <v>36290</v>
      </c>
      <c r="F20" s="336">
        <v>39468</v>
      </c>
      <c r="G20" s="343">
        <v>41064</v>
      </c>
      <c r="H20" s="343">
        <v>41380</v>
      </c>
      <c r="I20" s="343">
        <v>43194</v>
      </c>
    </row>
    <row r="21" spans="3:9" s="317" customFormat="1" ht="12.75" customHeight="1">
      <c r="C21" s="339" t="s">
        <v>234</v>
      </c>
      <c r="D21" s="319" t="s">
        <v>227</v>
      </c>
      <c r="E21" s="344">
        <v>592332</v>
      </c>
      <c r="F21" s="340">
        <v>635435</v>
      </c>
      <c r="G21" s="345">
        <v>647244</v>
      </c>
      <c r="H21" s="345">
        <v>650665</v>
      </c>
      <c r="I21" s="345">
        <v>638329</v>
      </c>
    </row>
    <row r="22" spans="3:9" s="317" customFormat="1" ht="12.75" customHeight="1">
      <c r="C22" s="112"/>
      <c r="D22" s="324" t="s">
        <v>228</v>
      </c>
      <c r="E22" s="335">
        <v>364730</v>
      </c>
      <c r="F22" s="326">
        <v>402599</v>
      </c>
      <c r="G22" s="327">
        <v>406939</v>
      </c>
      <c r="H22" s="327">
        <v>412431</v>
      </c>
      <c r="I22" s="327">
        <v>404475</v>
      </c>
    </row>
    <row r="23" spans="3:9" s="317" customFormat="1" ht="12.75" customHeight="1">
      <c r="C23" s="112"/>
      <c r="D23" s="324" t="s">
        <v>229</v>
      </c>
      <c r="E23" s="335">
        <v>167386</v>
      </c>
      <c r="F23" s="336">
        <v>170423</v>
      </c>
      <c r="G23" s="337">
        <v>174521</v>
      </c>
      <c r="H23" s="337">
        <v>171241</v>
      </c>
      <c r="I23" s="337">
        <v>164926</v>
      </c>
    </row>
    <row r="24" spans="3:9" s="317" customFormat="1" ht="12.75" customHeight="1">
      <c r="C24" s="112"/>
      <c r="D24" s="324" t="s">
        <v>230</v>
      </c>
      <c r="E24" s="335">
        <v>24037</v>
      </c>
      <c r="F24" s="336">
        <v>25065</v>
      </c>
      <c r="G24" s="337">
        <v>25990</v>
      </c>
      <c r="H24" s="337">
        <v>27728</v>
      </c>
      <c r="I24" s="337">
        <v>27631</v>
      </c>
    </row>
    <row r="25" spans="3:9" s="317" customFormat="1" ht="12.75" customHeight="1">
      <c r="C25" s="346"/>
      <c r="D25" s="330" t="s">
        <v>231</v>
      </c>
      <c r="E25" s="347">
        <v>36179</v>
      </c>
      <c r="F25" s="338">
        <v>37348</v>
      </c>
      <c r="G25" s="348">
        <v>39794</v>
      </c>
      <c r="H25" s="348">
        <v>39265</v>
      </c>
      <c r="I25" s="348">
        <v>41297</v>
      </c>
    </row>
    <row r="26" spans="3:9" s="317" customFormat="1" ht="12.75" customHeight="1">
      <c r="C26" s="112" t="s">
        <v>235</v>
      </c>
      <c r="D26" s="319" t="s">
        <v>227</v>
      </c>
      <c r="E26" s="349">
        <v>634156</v>
      </c>
      <c r="F26" s="350">
        <v>691807</v>
      </c>
      <c r="G26" s="345">
        <v>671310</v>
      </c>
      <c r="H26" s="345">
        <v>685657</v>
      </c>
      <c r="I26" s="345">
        <v>673567</v>
      </c>
    </row>
    <row r="27" spans="3:9" s="317" customFormat="1" ht="12.75" customHeight="1">
      <c r="C27" s="112"/>
      <c r="D27" s="324" t="s">
        <v>228</v>
      </c>
      <c r="E27" s="335">
        <v>393404</v>
      </c>
      <c r="F27" s="326">
        <v>442972</v>
      </c>
      <c r="G27" s="327">
        <v>423642</v>
      </c>
      <c r="H27" s="327">
        <v>433518</v>
      </c>
      <c r="I27" s="327">
        <v>425943</v>
      </c>
    </row>
    <row r="28" spans="3:9" s="317" customFormat="1" ht="12.75" customHeight="1">
      <c r="C28" s="112"/>
      <c r="D28" s="324" t="s">
        <v>229</v>
      </c>
      <c r="E28" s="335">
        <v>175562</v>
      </c>
      <c r="F28" s="336">
        <v>179892</v>
      </c>
      <c r="G28" s="337">
        <v>178328</v>
      </c>
      <c r="H28" s="337">
        <v>179994</v>
      </c>
      <c r="I28" s="337">
        <v>171880</v>
      </c>
    </row>
    <row r="29" spans="3:9" s="317" customFormat="1" ht="12.75" customHeight="1">
      <c r="C29" s="112"/>
      <c r="D29" s="324" t="s">
        <v>230</v>
      </c>
      <c r="E29" s="335">
        <v>25616</v>
      </c>
      <c r="F29" s="336">
        <v>27740</v>
      </c>
      <c r="G29" s="337">
        <v>27186</v>
      </c>
      <c r="H29" s="337">
        <v>29939</v>
      </c>
      <c r="I29" s="337">
        <v>29976</v>
      </c>
    </row>
    <row r="30" spans="3:9" s="317" customFormat="1" ht="12.75" customHeight="1">
      <c r="C30" s="346"/>
      <c r="D30" s="330" t="s">
        <v>231</v>
      </c>
      <c r="E30" s="347">
        <v>39574</v>
      </c>
      <c r="F30" s="338">
        <v>41203</v>
      </c>
      <c r="G30" s="348">
        <v>42154</v>
      </c>
      <c r="H30" s="348">
        <v>42206</v>
      </c>
      <c r="I30" s="348">
        <v>45768</v>
      </c>
    </row>
    <row r="31" spans="3:9" s="317" customFormat="1" ht="12.75" customHeight="1">
      <c r="C31" s="112" t="s">
        <v>236</v>
      </c>
      <c r="D31" s="319" t="s">
        <v>227</v>
      </c>
      <c r="E31" s="349">
        <v>635055</v>
      </c>
      <c r="F31" s="350">
        <v>645141</v>
      </c>
      <c r="G31" s="345">
        <v>687490</v>
      </c>
      <c r="H31" s="345">
        <v>669451</v>
      </c>
      <c r="I31" s="345">
        <v>666784</v>
      </c>
    </row>
    <row r="32" spans="3:9" s="317" customFormat="1" ht="12.75" customHeight="1">
      <c r="C32" s="112"/>
      <c r="D32" s="324" t="s">
        <v>228</v>
      </c>
      <c r="E32" s="335">
        <v>390948</v>
      </c>
      <c r="F32" s="326">
        <v>403452</v>
      </c>
      <c r="G32" s="327">
        <v>437070</v>
      </c>
      <c r="H32" s="327">
        <v>425651</v>
      </c>
      <c r="I32" s="327">
        <v>421607</v>
      </c>
    </row>
    <row r="33" spans="3:9" s="317" customFormat="1" ht="12.75" customHeight="1">
      <c r="C33" s="112"/>
      <c r="D33" s="324" t="s">
        <v>229</v>
      </c>
      <c r="E33" s="335">
        <v>179129</v>
      </c>
      <c r="F33" s="336">
        <v>172686</v>
      </c>
      <c r="G33" s="337">
        <v>178222</v>
      </c>
      <c r="H33" s="337">
        <v>172522</v>
      </c>
      <c r="I33" s="337">
        <v>171063</v>
      </c>
    </row>
    <row r="34" spans="3:9" s="317" customFormat="1" ht="12.75" customHeight="1">
      <c r="C34" s="112"/>
      <c r="D34" s="324" t="s">
        <v>230</v>
      </c>
      <c r="E34" s="335">
        <v>25950</v>
      </c>
      <c r="F34" s="336">
        <v>26413</v>
      </c>
      <c r="G34" s="337">
        <v>27750</v>
      </c>
      <c r="H34" s="337">
        <v>29160</v>
      </c>
      <c r="I34" s="337">
        <v>28233</v>
      </c>
    </row>
    <row r="35" spans="3:9" s="317" customFormat="1" ht="12.75" customHeight="1">
      <c r="C35" s="112"/>
      <c r="D35" s="330" t="s">
        <v>231</v>
      </c>
      <c r="E35" s="335">
        <v>39028</v>
      </c>
      <c r="F35" s="336">
        <v>42590</v>
      </c>
      <c r="G35" s="337">
        <v>44448</v>
      </c>
      <c r="H35" s="337">
        <v>42118</v>
      </c>
      <c r="I35" s="337">
        <v>45881</v>
      </c>
    </row>
    <row r="36" spans="3:9" s="317" customFormat="1" ht="12.75" customHeight="1">
      <c r="C36" s="339" t="s">
        <v>237</v>
      </c>
      <c r="D36" s="319" t="s">
        <v>227</v>
      </c>
      <c r="E36" s="344">
        <v>650379</v>
      </c>
      <c r="F36" s="340">
        <v>664941</v>
      </c>
      <c r="G36" s="341">
        <v>673471</v>
      </c>
      <c r="H36" s="341">
        <v>724274</v>
      </c>
      <c r="I36" s="341">
        <v>683754</v>
      </c>
    </row>
    <row r="37" spans="3:9" s="317" customFormat="1" ht="12.75" customHeight="1">
      <c r="C37" s="112"/>
      <c r="D37" s="324" t="s">
        <v>228</v>
      </c>
      <c r="E37" s="335">
        <v>400813</v>
      </c>
      <c r="F37" s="326">
        <v>421099</v>
      </c>
      <c r="G37" s="327">
        <v>422966</v>
      </c>
      <c r="H37" s="327">
        <v>449389</v>
      </c>
      <c r="I37" s="327">
        <v>434730</v>
      </c>
    </row>
    <row r="38" spans="3:9" s="317" customFormat="1" ht="12.75" customHeight="1">
      <c r="C38" s="112"/>
      <c r="D38" s="324" t="s">
        <v>229</v>
      </c>
      <c r="E38" s="335">
        <v>182787</v>
      </c>
      <c r="F38" s="336">
        <v>177679</v>
      </c>
      <c r="G38" s="337">
        <v>181641</v>
      </c>
      <c r="H38" s="337">
        <v>206212</v>
      </c>
      <c r="I38" s="337">
        <v>176124</v>
      </c>
    </row>
    <row r="39" spans="3:9" s="317" customFormat="1" ht="12.75" customHeight="1">
      <c r="C39" s="112"/>
      <c r="D39" s="324" t="s">
        <v>230</v>
      </c>
      <c r="E39" s="335">
        <v>26443</v>
      </c>
      <c r="F39" s="336">
        <v>25646</v>
      </c>
      <c r="G39" s="337">
        <v>26733</v>
      </c>
      <c r="H39" s="337">
        <v>27614</v>
      </c>
      <c r="I39" s="337">
        <v>28324</v>
      </c>
    </row>
    <row r="40" spans="3:9" s="317" customFormat="1" ht="12.75" customHeight="1">
      <c r="C40" s="346"/>
      <c r="D40" s="330" t="s">
        <v>231</v>
      </c>
      <c r="E40" s="347">
        <v>40336</v>
      </c>
      <c r="F40" s="338">
        <v>40517</v>
      </c>
      <c r="G40" s="348">
        <v>42131</v>
      </c>
      <c r="H40" s="348">
        <v>41059</v>
      </c>
      <c r="I40" s="348">
        <v>44576</v>
      </c>
    </row>
    <row r="41" spans="3:9" s="317" customFormat="1" ht="12.75" customHeight="1">
      <c r="C41" s="339" t="s">
        <v>238</v>
      </c>
      <c r="D41" s="319" t="s">
        <v>227</v>
      </c>
      <c r="E41" s="320">
        <v>656989</v>
      </c>
      <c r="F41" s="332">
        <v>661764</v>
      </c>
      <c r="G41" s="333">
        <v>684106</v>
      </c>
      <c r="H41" s="333">
        <v>658762</v>
      </c>
      <c r="I41" s="333">
        <v>683543</v>
      </c>
    </row>
    <row r="42" spans="3:9" s="317" customFormat="1" ht="12.75" customHeight="1">
      <c r="C42" s="112"/>
      <c r="D42" s="324" t="s">
        <v>228</v>
      </c>
      <c r="E42" s="325">
        <v>401955</v>
      </c>
      <c r="F42" s="326">
        <v>412521</v>
      </c>
      <c r="G42" s="327">
        <v>431750</v>
      </c>
      <c r="H42" s="327">
        <v>429753</v>
      </c>
      <c r="I42" s="327">
        <v>430032</v>
      </c>
    </row>
    <row r="43" spans="3:9" s="317" customFormat="1" ht="12.75" customHeight="1">
      <c r="C43" s="112"/>
      <c r="D43" s="324" t="s">
        <v>229</v>
      </c>
      <c r="E43" s="325">
        <v>186569</v>
      </c>
      <c r="F43" s="336">
        <v>181386</v>
      </c>
      <c r="G43" s="337">
        <v>181370</v>
      </c>
      <c r="H43" s="337">
        <v>157771</v>
      </c>
      <c r="I43" s="337">
        <v>179877</v>
      </c>
    </row>
    <row r="44" spans="3:9" s="317" customFormat="1" ht="12.75" customHeight="1">
      <c r="C44" s="112"/>
      <c r="D44" s="324" t="s">
        <v>230</v>
      </c>
      <c r="E44" s="325">
        <v>26797</v>
      </c>
      <c r="F44" s="336">
        <v>27169</v>
      </c>
      <c r="G44" s="337">
        <v>29468</v>
      </c>
      <c r="H44" s="337">
        <v>28626</v>
      </c>
      <c r="I44" s="337">
        <v>28749</v>
      </c>
    </row>
    <row r="45" spans="3:9" s="317" customFormat="1" ht="12.75" customHeight="1">
      <c r="C45" s="112"/>
      <c r="D45" s="330" t="s">
        <v>231</v>
      </c>
      <c r="E45" s="325">
        <v>41668</v>
      </c>
      <c r="F45" s="336">
        <v>40688</v>
      </c>
      <c r="G45" s="337">
        <v>41518</v>
      </c>
      <c r="H45" s="337">
        <v>42612</v>
      </c>
      <c r="I45" s="337">
        <v>44885</v>
      </c>
    </row>
    <row r="46" spans="3:9" s="317" customFormat="1" ht="12.75" customHeight="1">
      <c r="C46" s="339" t="s">
        <v>239</v>
      </c>
      <c r="D46" s="319" t="s">
        <v>227</v>
      </c>
      <c r="E46" s="320">
        <v>616006</v>
      </c>
      <c r="F46" s="332">
        <v>659702</v>
      </c>
      <c r="G46" s="333">
        <v>650709</v>
      </c>
      <c r="H46" s="333">
        <v>657855</v>
      </c>
      <c r="I46" s="333">
        <v>640281</v>
      </c>
    </row>
    <row r="47" spans="3:9" s="317" customFormat="1" ht="12.75" customHeight="1">
      <c r="C47" s="112"/>
      <c r="D47" s="324" t="s">
        <v>228</v>
      </c>
      <c r="E47" s="325">
        <v>379601</v>
      </c>
      <c r="F47" s="326">
        <v>418651</v>
      </c>
      <c r="G47" s="327">
        <v>414515</v>
      </c>
      <c r="H47" s="327">
        <v>420475</v>
      </c>
      <c r="I47" s="327">
        <v>406840</v>
      </c>
    </row>
    <row r="48" spans="3:9" s="317" customFormat="1" ht="12.75" customHeight="1">
      <c r="C48" s="112"/>
      <c r="D48" s="324" t="s">
        <v>229</v>
      </c>
      <c r="E48" s="325">
        <v>172634</v>
      </c>
      <c r="F48" s="336">
        <v>174025</v>
      </c>
      <c r="G48" s="337">
        <v>170278</v>
      </c>
      <c r="H48" s="337">
        <v>169748</v>
      </c>
      <c r="I48" s="337">
        <v>164419</v>
      </c>
    </row>
    <row r="49" spans="3:9" s="317" customFormat="1" ht="12.75" customHeight="1">
      <c r="C49" s="112"/>
      <c r="D49" s="324" t="s">
        <v>230</v>
      </c>
      <c r="E49" s="325">
        <v>24784</v>
      </c>
      <c r="F49" s="336">
        <v>26269</v>
      </c>
      <c r="G49" s="337">
        <v>26576</v>
      </c>
      <c r="H49" s="337">
        <v>26891</v>
      </c>
      <c r="I49" s="337">
        <v>26920</v>
      </c>
    </row>
    <row r="50" spans="3:9" s="317" customFormat="1" ht="12.75" customHeight="1">
      <c r="C50" s="346"/>
      <c r="D50" s="330" t="s">
        <v>231</v>
      </c>
      <c r="E50" s="351">
        <v>38987</v>
      </c>
      <c r="F50" s="338">
        <v>40757</v>
      </c>
      <c r="G50" s="348">
        <v>39340</v>
      </c>
      <c r="H50" s="348">
        <v>40741</v>
      </c>
      <c r="I50" s="348">
        <v>42102</v>
      </c>
    </row>
    <row r="51" spans="3:9" s="317" customFormat="1" ht="12.75" customHeight="1">
      <c r="C51" s="112" t="s">
        <v>240</v>
      </c>
      <c r="D51" s="319" t="s">
        <v>227</v>
      </c>
      <c r="E51" s="352">
        <v>642975</v>
      </c>
      <c r="F51" s="321">
        <v>680625</v>
      </c>
      <c r="G51" s="322">
        <v>676399</v>
      </c>
      <c r="H51" s="322">
        <v>678299</v>
      </c>
      <c r="I51" s="322">
        <v>678066</v>
      </c>
    </row>
    <row r="52" spans="3:9" s="317" customFormat="1" ht="12.75" customHeight="1">
      <c r="C52" s="112"/>
      <c r="D52" s="324" t="s">
        <v>228</v>
      </c>
      <c r="E52" s="325">
        <v>395503</v>
      </c>
      <c r="F52" s="326">
        <v>430484</v>
      </c>
      <c r="G52" s="327">
        <v>429459</v>
      </c>
      <c r="H52" s="327">
        <v>429402</v>
      </c>
      <c r="I52" s="327">
        <v>431757</v>
      </c>
    </row>
    <row r="53" spans="3:9" s="317" customFormat="1" ht="12.75" customHeight="1">
      <c r="C53" s="112"/>
      <c r="D53" s="324" t="s">
        <v>229</v>
      </c>
      <c r="E53" s="325">
        <v>180961</v>
      </c>
      <c r="F53" s="336">
        <v>182091</v>
      </c>
      <c r="G53" s="337">
        <v>177453</v>
      </c>
      <c r="H53" s="337">
        <v>176707</v>
      </c>
      <c r="I53" s="337">
        <v>172979</v>
      </c>
    </row>
    <row r="54" spans="3:9" s="317" customFormat="1" ht="12.75" customHeight="1">
      <c r="C54" s="112"/>
      <c r="D54" s="324" t="s">
        <v>230</v>
      </c>
      <c r="E54" s="325">
        <v>25967</v>
      </c>
      <c r="F54" s="336">
        <v>26449</v>
      </c>
      <c r="G54" s="337">
        <v>28616</v>
      </c>
      <c r="H54" s="337">
        <v>29577</v>
      </c>
      <c r="I54" s="337">
        <v>29240</v>
      </c>
    </row>
    <row r="55" spans="3:9" s="317" customFormat="1" ht="12.75" customHeight="1">
      <c r="C55" s="112"/>
      <c r="D55" s="330" t="s">
        <v>231</v>
      </c>
      <c r="E55" s="325">
        <v>40544</v>
      </c>
      <c r="F55" s="336">
        <v>41601</v>
      </c>
      <c r="G55" s="337">
        <v>40871</v>
      </c>
      <c r="H55" s="337">
        <v>42613</v>
      </c>
      <c r="I55" s="337">
        <v>44090</v>
      </c>
    </row>
    <row r="56" spans="3:9" s="317" customFormat="1" ht="12.75" customHeight="1">
      <c r="C56" s="339" t="s">
        <v>241</v>
      </c>
      <c r="D56" s="319" t="s">
        <v>227</v>
      </c>
      <c r="E56" s="320">
        <v>632631</v>
      </c>
      <c r="F56" s="332">
        <v>652018</v>
      </c>
      <c r="G56" s="333">
        <v>650176</v>
      </c>
      <c r="H56" s="333">
        <v>659320</v>
      </c>
      <c r="I56" s="333">
        <v>662608</v>
      </c>
    </row>
    <row r="57" spans="3:9" s="317" customFormat="1" ht="12.75" customHeight="1">
      <c r="C57" s="112"/>
      <c r="D57" s="324" t="s">
        <v>228</v>
      </c>
      <c r="E57" s="325">
        <v>390930</v>
      </c>
      <c r="F57" s="326">
        <v>413418</v>
      </c>
      <c r="G57" s="327">
        <v>414701</v>
      </c>
      <c r="H57" s="327">
        <v>418816</v>
      </c>
      <c r="I57" s="327">
        <v>420438</v>
      </c>
    </row>
    <row r="58" spans="3:9" s="317" customFormat="1" ht="12.75" customHeight="1">
      <c r="C58" s="112"/>
      <c r="D58" s="324" t="s">
        <v>229</v>
      </c>
      <c r="E58" s="325">
        <v>175890</v>
      </c>
      <c r="F58" s="336">
        <v>171538</v>
      </c>
      <c r="G58" s="337">
        <v>169472</v>
      </c>
      <c r="H58" s="337">
        <v>171718</v>
      </c>
      <c r="I58" s="337">
        <v>172448</v>
      </c>
    </row>
    <row r="59" spans="3:9" s="317" customFormat="1" ht="12.75" customHeight="1">
      <c r="C59" s="112"/>
      <c r="D59" s="324" t="s">
        <v>230</v>
      </c>
      <c r="E59" s="325">
        <v>26182</v>
      </c>
      <c r="F59" s="336">
        <v>26882</v>
      </c>
      <c r="G59" s="337">
        <v>27214</v>
      </c>
      <c r="H59" s="337">
        <v>27534</v>
      </c>
      <c r="I59" s="337">
        <v>27916</v>
      </c>
    </row>
    <row r="60" spans="3:9" s="317" customFormat="1" ht="12.75" customHeight="1">
      <c r="C60" s="346"/>
      <c r="D60" s="330" t="s">
        <v>231</v>
      </c>
      <c r="E60" s="351">
        <v>39629</v>
      </c>
      <c r="F60" s="338">
        <v>40180</v>
      </c>
      <c r="G60" s="348">
        <v>38789</v>
      </c>
      <c r="H60" s="348">
        <v>41252</v>
      </c>
      <c r="I60" s="348">
        <v>41806</v>
      </c>
    </row>
    <row r="61" spans="3:9" s="317" customFormat="1" ht="12.75" customHeight="1">
      <c r="C61" s="112" t="s">
        <v>242</v>
      </c>
      <c r="D61" s="319" t="s">
        <v>227</v>
      </c>
      <c r="E61" s="352">
        <v>664574</v>
      </c>
      <c r="F61" s="321">
        <v>692481</v>
      </c>
      <c r="G61" s="322">
        <v>686877</v>
      </c>
      <c r="H61" s="322">
        <v>681797</v>
      </c>
      <c r="I61" s="322">
        <v>695408</v>
      </c>
    </row>
    <row r="62" spans="3:9" s="317" customFormat="1" ht="12.75" customHeight="1">
      <c r="C62" s="112"/>
      <c r="D62" s="324" t="s">
        <v>228</v>
      </c>
      <c r="E62" s="325">
        <v>410827</v>
      </c>
      <c r="F62" s="326">
        <v>435515</v>
      </c>
      <c r="G62" s="327">
        <v>433205</v>
      </c>
      <c r="H62" s="327">
        <v>429430</v>
      </c>
      <c r="I62" s="327">
        <v>440126</v>
      </c>
    </row>
    <row r="63" spans="3:9" s="317" customFormat="1" ht="12.75" customHeight="1">
      <c r="C63" s="112"/>
      <c r="D63" s="324" t="s">
        <v>229</v>
      </c>
      <c r="E63" s="325">
        <v>186343</v>
      </c>
      <c r="F63" s="336">
        <v>188831</v>
      </c>
      <c r="G63" s="337">
        <v>184852</v>
      </c>
      <c r="H63" s="337">
        <v>182109</v>
      </c>
      <c r="I63" s="337">
        <v>182298</v>
      </c>
    </row>
    <row r="64" spans="3:9" s="317" customFormat="1" ht="12.75" customHeight="1">
      <c r="C64" s="112"/>
      <c r="D64" s="324" t="s">
        <v>230</v>
      </c>
      <c r="E64" s="325">
        <v>26543</v>
      </c>
      <c r="F64" s="336">
        <v>27232</v>
      </c>
      <c r="G64" s="337">
        <v>28032</v>
      </c>
      <c r="H64" s="337">
        <v>28518</v>
      </c>
      <c r="I64" s="337">
        <v>29114</v>
      </c>
    </row>
    <row r="65" spans="3:9" s="317" customFormat="1" ht="12.75" customHeight="1">
      <c r="C65" s="112"/>
      <c r="D65" s="330" t="s">
        <v>231</v>
      </c>
      <c r="E65" s="325">
        <v>40861</v>
      </c>
      <c r="F65" s="336">
        <v>40903</v>
      </c>
      <c r="G65" s="337">
        <v>40788</v>
      </c>
      <c r="H65" s="337">
        <v>41740</v>
      </c>
      <c r="I65" s="337">
        <v>43870</v>
      </c>
    </row>
    <row r="66" spans="3:9" s="317" customFormat="1" ht="12.75" customHeight="1">
      <c r="C66" s="339" t="s">
        <v>134</v>
      </c>
      <c r="D66" s="319" t="s">
        <v>227</v>
      </c>
      <c r="E66" s="320">
        <v>640965</v>
      </c>
      <c r="F66" s="332">
        <v>666697</v>
      </c>
      <c r="G66" s="333">
        <v>665793</v>
      </c>
      <c r="H66" s="333">
        <v>667587</v>
      </c>
      <c r="I66" s="333">
        <v>692657</v>
      </c>
    </row>
    <row r="67" spans="3:9" s="317" customFormat="1" ht="12.75" customHeight="1">
      <c r="C67" s="112"/>
      <c r="D67" s="324" t="s">
        <v>228</v>
      </c>
      <c r="E67" s="325">
        <v>397828</v>
      </c>
      <c r="F67" s="326">
        <v>421187</v>
      </c>
      <c r="G67" s="327">
        <v>422369</v>
      </c>
      <c r="H67" s="327">
        <v>424596</v>
      </c>
      <c r="I67" s="327">
        <v>442475</v>
      </c>
    </row>
    <row r="68" spans="3:9" s="317" customFormat="1" ht="12.75" customHeight="1">
      <c r="C68" s="112"/>
      <c r="D68" s="324" t="s">
        <v>229</v>
      </c>
      <c r="E68" s="325">
        <v>175420</v>
      </c>
      <c r="F68" s="336">
        <v>178120</v>
      </c>
      <c r="G68" s="337">
        <v>173338</v>
      </c>
      <c r="H68" s="337">
        <v>170961</v>
      </c>
      <c r="I68" s="337">
        <v>175856</v>
      </c>
    </row>
    <row r="69" spans="3:9" s="317" customFormat="1" ht="12.75" customHeight="1">
      <c r="C69" s="112"/>
      <c r="D69" s="324" t="s">
        <v>230</v>
      </c>
      <c r="E69" s="325">
        <v>26548</v>
      </c>
      <c r="F69" s="336">
        <v>27063</v>
      </c>
      <c r="G69" s="337">
        <v>28504</v>
      </c>
      <c r="H69" s="337">
        <v>29042</v>
      </c>
      <c r="I69" s="337">
        <v>29371</v>
      </c>
    </row>
    <row r="70" spans="3:9" s="317" customFormat="1" ht="12.75" customHeight="1">
      <c r="C70" s="346"/>
      <c r="D70" s="330" t="s">
        <v>231</v>
      </c>
      <c r="E70" s="351">
        <v>41169</v>
      </c>
      <c r="F70" s="338">
        <v>40327</v>
      </c>
      <c r="G70" s="348">
        <v>41582</v>
      </c>
      <c r="H70" s="348">
        <v>42988</v>
      </c>
      <c r="I70" s="348">
        <v>44955</v>
      </c>
    </row>
    <row r="71" spans="3:9" s="317" customFormat="1" ht="12.75" customHeight="1">
      <c r="C71" s="339" t="s">
        <v>135</v>
      </c>
      <c r="D71" s="319" t="s">
        <v>227</v>
      </c>
      <c r="E71" s="320">
        <v>584881</v>
      </c>
      <c r="F71" s="332">
        <v>603246</v>
      </c>
      <c r="G71" s="333">
        <v>615184</v>
      </c>
      <c r="H71" s="333">
        <v>629257</v>
      </c>
      <c r="I71" s="333">
        <v>621338</v>
      </c>
    </row>
    <row r="72" spans="3:9" s="317" customFormat="1" ht="12.75" customHeight="1">
      <c r="C72" s="112"/>
      <c r="D72" s="324" t="s">
        <v>228</v>
      </c>
      <c r="E72" s="325">
        <v>362553</v>
      </c>
      <c r="F72" s="326">
        <v>382656</v>
      </c>
      <c r="G72" s="327">
        <v>390567</v>
      </c>
      <c r="H72" s="327">
        <v>399253</v>
      </c>
      <c r="I72" s="327">
        <v>391223</v>
      </c>
    </row>
    <row r="73" spans="3:9" s="317" customFormat="1" ht="12.75" customHeight="1">
      <c r="C73" s="112"/>
      <c r="D73" s="324" t="s">
        <v>229</v>
      </c>
      <c r="E73" s="325">
        <v>161455</v>
      </c>
      <c r="F73" s="336">
        <v>158635</v>
      </c>
      <c r="G73" s="337">
        <v>160116</v>
      </c>
      <c r="H73" s="337">
        <v>163498</v>
      </c>
      <c r="I73" s="337">
        <v>162985</v>
      </c>
    </row>
    <row r="74" spans="3:9" s="317" customFormat="1" ht="12.75" customHeight="1">
      <c r="C74" s="112"/>
      <c r="D74" s="324" t="s">
        <v>230</v>
      </c>
      <c r="E74" s="325">
        <v>23599</v>
      </c>
      <c r="F74" s="336">
        <v>24212</v>
      </c>
      <c r="G74" s="337">
        <v>26490</v>
      </c>
      <c r="H74" s="337">
        <v>26588</v>
      </c>
      <c r="I74" s="337">
        <v>26179</v>
      </c>
    </row>
    <row r="75" spans="3:9" s="317" customFormat="1" ht="12.75" customHeight="1">
      <c r="C75" s="346"/>
      <c r="D75" s="330" t="s">
        <v>231</v>
      </c>
      <c r="E75" s="351">
        <v>37274</v>
      </c>
      <c r="F75" s="338">
        <v>37743</v>
      </c>
      <c r="G75" s="348">
        <v>38011</v>
      </c>
      <c r="H75" s="348">
        <v>39918</v>
      </c>
      <c r="I75" s="348">
        <v>40951</v>
      </c>
    </row>
    <row r="76" spans="3:9" s="317" customFormat="1" ht="16.5" customHeight="1">
      <c r="D76" s="353"/>
      <c r="E76" s="354"/>
      <c r="F76" s="355"/>
      <c r="G76" s="356"/>
      <c r="H76" s="356"/>
      <c r="I76" s="356" t="s">
        <v>243</v>
      </c>
    </row>
    <row r="77" spans="3:9" s="317" customFormat="1">
      <c r="D77" s="110"/>
      <c r="E77" s="149"/>
      <c r="F77" s="149"/>
      <c r="G77" s="149"/>
      <c r="H77" s="149"/>
      <c r="I77" s="149"/>
    </row>
    <row r="78" spans="3:9" s="317" customFormat="1">
      <c r="D78" s="110"/>
      <c r="E78" s="149"/>
      <c r="F78" s="149"/>
      <c r="G78" s="149"/>
      <c r="H78" s="149"/>
      <c r="I78" s="149"/>
    </row>
    <row r="79" spans="3:9">
      <c r="D79" s="357"/>
    </row>
  </sheetData>
  <phoneticPr fontId="4"/>
  <hyperlinks>
    <hyperlink ref="A1" location="基本情報!C136" display="基本情報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7">
    <tabColor rgb="FFF8CBAD"/>
    <pageSetUpPr fitToPage="1"/>
  </sheetPr>
  <dimension ref="A1:Q16"/>
  <sheetViews>
    <sheetView zoomScaleNormal="100" zoomScaleSheetLayoutView="115" workbookViewId="0">
      <selection activeCell="C4" sqref="D5:G5"/>
    </sheetView>
  </sheetViews>
  <sheetFormatPr defaultColWidth="9" defaultRowHeight="13.5"/>
  <cols>
    <col min="1" max="1" width="4.625" style="269" customWidth="1"/>
    <col min="2" max="2" width="2.125" style="269" customWidth="1"/>
    <col min="3" max="3" width="5.75" style="277" customWidth="1"/>
    <col min="4" max="4" width="3.375" style="269" customWidth="1"/>
    <col min="5" max="5" width="19.625" style="269" customWidth="1"/>
    <col min="6" max="8" width="12.625" style="269" customWidth="1"/>
    <col min="9" max="16384" width="9" style="269"/>
  </cols>
  <sheetData>
    <row r="1" spans="1:17" ht="13.5" customHeight="1">
      <c r="A1" s="8" t="s">
        <v>2</v>
      </c>
      <c r="C1" s="358"/>
    </row>
    <row r="2" spans="1:17" ht="13.5" customHeight="1">
      <c r="A2" s="11"/>
      <c r="C2" s="358"/>
    </row>
    <row r="3" spans="1:17" ht="21" customHeight="1">
      <c r="A3" s="11"/>
      <c r="C3" s="359" t="s">
        <v>244</v>
      </c>
    </row>
    <row r="4" spans="1:17" ht="16.5" customHeight="1">
      <c r="H4" s="360" t="s">
        <v>245</v>
      </c>
    </row>
    <row r="5" spans="1:17" ht="30" customHeight="1">
      <c r="C5" s="361" t="s">
        <v>246</v>
      </c>
      <c r="D5" s="362" t="s">
        <v>247</v>
      </c>
      <c r="E5" s="362"/>
      <c r="F5" s="363" t="s">
        <v>248</v>
      </c>
      <c r="G5" s="363" t="s">
        <v>249</v>
      </c>
      <c r="H5" s="361" t="s">
        <v>250</v>
      </c>
    </row>
    <row r="6" spans="1:17" ht="36" customHeight="1">
      <c r="C6" s="364" t="s">
        <v>251</v>
      </c>
      <c r="D6" s="365" t="s">
        <v>252</v>
      </c>
      <c r="E6" s="365"/>
      <c r="F6" s="366">
        <v>8768379</v>
      </c>
      <c r="G6" s="366">
        <v>24022.956164383562</v>
      </c>
      <c r="H6" s="366">
        <v>7569071</v>
      </c>
    </row>
    <row r="7" spans="1:17" ht="36" customHeight="1">
      <c r="C7" s="367"/>
      <c r="D7" s="368"/>
      <c r="E7" s="369" t="s">
        <v>253</v>
      </c>
      <c r="F7" s="370">
        <v>3150499</v>
      </c>
      <c r="G7" s="370">
        <v>8631.504109589041</v>
      </c>
      <c r="H7" s="370">
        <v>2119646</v>
      </c>
    </row>
    <row r="8" spans="1:17" ht="36" customHeight="1">
      <c r="C8" s="364" t="s">
        <v>254</v>
      </c>
      <c r="D8" s="365" t="s">
        <v>252</v>
      </c>
      <c r="E8" s="365"/>
      <c r="F8" s="366">
        <v>8583592</v>
      </c>
      <c r="G8" s="366">
        <v>23516.690410958905</v>
      </c>
      <c r="H8" s="366">
        <v>7898338</v>
      </c>
    </row>
    <row r="9" spans="1:17" ht="36" customHeight="1">
      <c r="C9" s="367"/>
      <c r="D9" s="368"/>
      <c r="E9" s="369" t="s">
        <v>253</v>
      </c>
      <c r="F9" s="370">
        <v>2620862</v>
      </c>
      <c r="G9" s="370">
        <v>7180.4438356164383</v>
      </c>
      <c r="H9" s="370">
        <v>2113372</v>
      </c>
    </row>
    <row r="10" spans="1:17" ht="36" customHeight="1">
      <c r="C10" s="364" t="s">
        <v>255</v>
      </c>
      <c r="D10" s="365" t="s">
        <v>252</v>
      </c>
      <c r="E10" s="365"/>
      <c r="F10" s="366">
        <v>8833923</v>
      </c>
      <c r="G10" s="366">
        <f>F10/365</f>
        <v>24202.528767123287</v>
      </c>
      <c r="H10" s="366">
        <v>7978536</v>
      </c>
    </row>
    <row r="11" spans="1:17" ht="36" customHeight="1">
      <c r="C11" s="367"/>
      <c r="D11" s="368"/>
      <c r="E11" s="369" t="s">
        <v>253</v>
      </c>
      <c r="F11" s="370">
        <v>2779788</v>
      </c>
      <c r="G11" s="370">
        <f>F11/365</f>
        <v>7615.8575342465756</v>
      </c>
      <c r="H11" s="370">
        <v>2104758</v>
      </c>
    </row>
    <row r="12" spans="1:17" ht="36" customHeight="1">
      <c r="C12" s="364" t="s">
        <v>256</v>
      </c>
      <c r="D12" s="365" t="s">
        <v>252</v>
      </c>
      <c r="E12" s="365"/>
      <c r="F12" s="366">
        <v>8561326</v>
      </c>
      <c r="G12" s="366">
        <f>F12/366</f>
        <v>23391.601092896173</v>
      </c>
      <c r="H12" s="366">
        <v>8020868</v>
      </c>
    </row>
    <row r="13" spans="1:17" ht="36" customHeight="1">
      <c r="C13" s="367"/>
      <c r="D13" s="368"/>
      <c r="E13" s="369" t="s">
        <v>253</v>
      </c>
      <c r="F13" s="370">
        <v>2460460</v>
      </c>
      <c r="G13" s="370">
        <f>F13/366</f>
        <v>6722.5683060109286</v>
      </c>
      <c r="H13" s="370">
        <v>2098652</v>
      </c>
    </row>
    <row r="14" spans="1:17" ht="36" customHeight="1">
      <c r="C14" s="364" t="s">
        <v>257</v>
      </c>
      <c r="D14" s="365" t="s">
        <v>252</v>
      </c>
      <c r="E14" s="365"/>
      <c r="F14" s="366">
        <v>8822065</v>
      </c>
      <c r="G14" s="366">
        <v>24170</v>
      </c>
      <c r="H14" s="366">
        <v>7991410</v>
      </c>
    </row>
    <row r="15" spans="1:17" ht="36" customHeight="1">
      <c r="C15" s="367"/>
      <c r="D15" s="368"/>
      <c r="E15" s="369" t="s">
        <v>253</v>
      </c>
      <c r="F15" s="370">
        <v>2779788</v>
      </c>
      <c r="G15" s="370">
        <v>7616</v>
      </c>
      <c r="H15" s="370">
        <v>2065827</v>
      </c>
    </row>
    <row r="16" spans="1:17" ht="16.5" customHeight="1">
      <c r="H16" s="308" t="s">
        <v>217</v>
      </c>
      <c r="Q16" s="371"/>
    </row>
  </sheetData>
  <mergeCells count="5">
    <mergeCell ref="C6:C7"/>
    <mergeCell ref="C8:C9"/>
    <mergeCell ref="C10:C11"/>
    <mergeCell ref="C12:C13"/>
    <mergeCell ref="C14:C15"/>
  </mergeCells>
  <phoneticPr fontId="4"/>
  <hyperlinks>
    <hyperlink ref="A1" location="基本情報!C137" display="基本情報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5">
    <tabColor rgb="FFF8CBAD"/>
    <pageSetUpPr fitToPage="1"/>
  </sheetPr>
  <dimension ref="A1:Q35"/>
  <sheetViews>
    <sheetView zoomScaleNormal="100" zoomScaleSheetLayoutView="100" workbookViewId="0">
      <selection activeCell="C4" sqref="C4:H5"/>
    </sheetView>
  </sheetViews>
  <sheetFormatPr defaultColWidth="9" defaultRowHeight="13.5"/>
  <cols>
    <col min="1" max="1" width="4.625" style="10" customWidth="1"/>
    <col min="2" max="2" width="2.125" style="10" customWidth="1"/>
    <col min="3" max="3" width="11.375" style="10" customWidth="1"/>
    <col min="4" max="4" width="12.625" style="10" customWidth="1"/>
    <col min="5" max="8" width="16.75" style="10" customWidth="1"/>
    <col min="9" max="16384" width="9" style="10"/>
  </cols>
  <sheetData>
    <row r="1" spans="1:17" ht="13.5" customHeight="1">
      <c r="A1" s="8" t="s">
        <v>2</v>
      </c>
      <c r="B1" s="9"/>
    </row>
    <row r="2" spans="1:17" ht="13.5" customHeight="1">
      <c r="A2" s="11"/>
      <c r="B2" s="9"/>
    </row>
    <row r="3" spans="1:17" ht="21" customHeight="1">
      <c r="A3" s="11"/>
      <c r="B3" s="9"/>
      <c r="C3" s="12" t="s">
        <v>3</v>
      </c>
    </row>
    <row r="4" spans="1:17" ht="16.5" customHeight="1">
      <c r="A4" s="11"/>
      <c r="B4" s="9"/>
      <c r="C4" s="13" t="s">
        <v>4</v>
      </c>
      <c r="D4" s="13"/>
      <c r="E4" s="13"/>
      <c r="F4" s="13"/>
      <c r="G4" s="13"/>
      <c r="H4" s="13"/>
    </row>
    <row r="5" spans="1:17" ht="16.5" customHeight="1">
      <c r="A5" s="11"/>
      <c r="B5" s="9"/>
      <c r="C5" s="13"/>
      <c r="D5" s="13"/>
      <c r="E5" s="13"/>
      <c r="F5" s="13"/>
      <c r="G5" s="13"/>
      <c r="H5" s="13"/>
    </row>
    <row r="6" spans="1:17" ht="14.25" customHeight="1">
      <c r="A6" s="11"/>
      <c r="B6" s="9"/>
      <c r="C6" s="14"/>
      <c r="D6" s="14"/>
      <c r="E6" s="14"/>
      <c r="F6" s="14"/>
      <c r="G6" s="14"/>
      <c r="H6" s="14"/>
    </row>
    <row r="7" spans="1:17" ht="21" customHeight="1">
      <c r="C7" s="15" t="s">
        <v>5</v>
      </c>
      <c r="D7" s="16"/>
      <c r="E7" s="17"/>
      <c r="F7" s="17"/>
      <c r="G7" s="17"/>
      <c r="H7" s="17"/>
    </row>
    <row r="8" spans="1:17" ht="16.5" customHeight="1">
      <c r="C8" s="18"/>
      <c r="D8" s="18"/>
      <c r="E8" s="18"/>
      <c r="F8" s="18"/>
      <c r="G8" s="18"/>
      <c r="H8" s="19" t="s">
        <v>6</v>
      </c>
    </row>
    <row r="9" spans="1:17" ht="30" customHeight="1">
      <c r="B9" s="20"/>
      <c r="C9" s="21" t="s">
        <v>7</v>
      </c>
      <c r="D9" s="22" t="s">
        <v>8</v>
      </c>
      <c r="E9" s="23" t="s">
        <v>9</v>
      </c>
      <c r="F9" s="24" t="s">
        <v>10</v>
      </c>
      <c r="G9" s="24" t="s">
        <v>11</v>
      </c>
      <c r="H9" s="22" t="s">
        <v>12</v>
      </c>
    </row>
    <row r="10" spans="1:17" ht="24.75" customHeight="1">
      <c r="B10" s="20"/>
      <c r="C10" s="25"/>
      <c r="D10" s="26" t="s">
        <v>13</v>
      </c>
      <c r="E10" s="27">
        <v>116149</v>
      </c>
      <c r="F10" s="27">
        <v>40203</v>
      </c>
      <c r="G10" s="27">
        <v>116086</v>
      </c>
      <c r="H10" s="28">
        <v>99.945759326382486</v>
      </c>
    </row>
    <row r="11" spans="1:17" ht="24.75" customHeight="1">
      <c r="B11" s="20"/>
      <c r="C11" s="29"/>
      <c r="D11" s="30" t="s">
        <v>14</v>
      </c>
      <c r="E11" s="31">
        <v>65555</v>
      </c>
      <c r="F11" s="31">
        <v>22534</v>
      </c>
      <c r="G11" s="31">
        <v>65537</v>
      </c>
      <c r="H11" s="32">
        <v>99.97</v>
      </c>
      <c r="Q11" s="33"/>
    </row>
    <row r="12" spans="1:17" ht="24.75" customHeight="1">
      <c r="B12" s="20"/>
      <c r="C12" s="34" t="s">
        <v>15</v>
      </c>
      <c r="D12" s="30" t="s">
        <v>16</v>
      </c>
      <c r="E12" s="31">
        <v>22978</v>
      </c>
      <c r="F12" s="31">
        <v>8442</v>
      </c>
      <c r="G12" s="31">
        <v>22977</v>
      </c>
      <c r="H12" s="32">
        <v>99.99</v>
      </c>
    </row>
    <row r="13" spans="1:17" ht="24.75" customHeight="1">
      <c r="B13" s="20"/>
      <c r="C13" s="29"/>
      <c r="D13" s="30" t="s">
        <v>17</v>
      </c>
      <c r="E13" s="31">
        <v>13124</v>
      </c>
      <c r="F13" s="31">
        <v>4286</v>
      </c>
      <c r="G13" s="31">
        <v>13086</v>
      </c>
      <c r="H13" s="32">
        <v>99.71</v>
      </c>
    </row>
    <row r="14" spans="1:17" ht="24.75" customHeight="1">
      <c r="B14" s="20"/>
      <c r="C14" s="35"/>
      <c r="D14" s="36" t="s">
        <v>18</v>
      </c>
      <c r="E14" s="37">
        <v>14492</v>
      </c>
      <c r="F14" s="37">
        <v>4941</v>
      </c>
      <c r="G14" s="37">
        <v>14486</v>
      </c>
      <c r="H14" s="38">
        <v>99.96</v>
      </c>
    </row>
    <row r="15" spans="1:17" ht="24.75" customHeight="1">
      <c r="B15" s="20"/>
      <c r="C15" s="39" t="s">
        <v>19</v>
      </c>
      <c r="D15" s="40" t="s">
        <v>20</v>
      </c>
      <c r="E15" s="41">
        <v>116798</v>
      </c>
      <c r="F15" s="41">
        <v>41414</v>
      </c>
      <c r="G15" s="41">
        <v>116743</v>
      </c>
      <c r="H15" s="42">
        <v>99.952910152571107</v>
      </c>
    </row>
    <row r="16" spans="1:17" ht="24.75" customHeight="1">
      <c r="B16" s="20"/>
      <c r="C16" s="39" t="s">
        <v>21</v>
      </c>
      <c r="D16" s="40" t="s">
        <v>20</v>
      </c>
      <c r="E16" s="43">
        <v>116963</v>
      </c>
      <c r="F16" s="43">
        <v>42043</v>
      </c>
      <c r="G16" s="43">
        <v>116909</v>
      </c>
      <c r="H16" s="42">
        <v>99.953831553568222</v>
      </c>
    </row>
    <row r="17" spans="2:8" ht="24.75" customHeight="1">
      <c r="B17" s="20"/>
      <c r="C17" s="39" t="s">
        <v>22</v>
      </c>
      <c r="D17" s="40" t="s">
        <v>20</v>
      </c>
      <c r="E17" s="43">
        <v>117010</v>
      </c>
      <c r="F17" s="43">
        <v>42668</v>
      </c>
      <c r="G17" s="43">
        <v>116955</v>
      </c>
      <c r="H17" s="42">
        <v>99.952995470472601</v>
      </c>
    </row>
    <row r="18" spans="2:8" ht="24.75" customHeight="1">
      <c r="B18" s="20"/>
      <c r="C18" s="39" t="s">
        <v>23</v>
      </c>
      <c r="D18" s="40" t="s">
        <v>20</v>
      </c>
      <c r="E18" s="43">
        <v>117553</v>
      </c>
      <c r="F18" s="43">
        <v>43528</v>
      </c>
      <c r="G18" s="43">
        <v>117504</v>
      </c>
      <c r="H18" s="42">
        <v>99.958316674181006</v>
      </c>
    </row>
    <row r="19" spans="2:8" ht="24.75" customHeight="1">
      <c r="B19" s="20"/>
      <c r="C19" s="39" t="s">
        <v>24</v>
      </c>
      <c r="D19" s="40" t="s">
        <v>20</v>
      </c>
      <c r="E19" s="43">
        <v>118617</v>
      </c>
      <c r="F19" s="43">
        <v>44492</v>
      </c>
      <c r="G19" s="43">
        <v>118573</v>
      </c>
      <c r="H19" s="42">
        <v>99.962905822942744</v>
      </c>
    </row>
    <row r="20" spans="2:8" ht="24.75" customHeight="1">
      <c r="B20" s="20"/>
      <c r="C20" s="39" t="s">
        <v>25</v>
      </c>
      <c r="D20" s="40" t="s">
        <v>20</v>
      </c>
      <c r="E20" s="43">
        <v>119483</v>
      </c>
      <c r="F20" s="43">
        <v>45449</v>
      </c>
      <c r="G20" s="43">
        <v>119439</v>
      </c>
      <c r="H20" s="42">
        <v>99.963174677569185</v>
      </c>
    </row>
    <row r="21" spans="2:8" ht="24.75" customHeight="1">
      <c r="C21" s="39" t="s">
        <v>26</v>
      </c>
      <c r="D21" s="40" t="s">
        <v>20</v>
      </c>
      <c r="E21" s="43">
        <v>120061</v>
      </c>
      <c r="F21" s="43">
        <v>46262</v>
      </c>
      <c r="G21" s="43">
        <v>120021</v>
      </c>
      <c r="H21" s="42">
        <v>99.966683602502059</v>
      </c>
    </row>
    <row r="22" spans="2:8" ht="24.75" customHeight="1">
      <c r="C22" s="39" t="s">
        <v>27</v>
      </c>
      <c r="D22" s="40" t="s">
        <v>20</v>
      </c>
      <c r="E22" s="43">
        <v>120340</v>
      </c>
      <c r="F22" s="43">
        <v>46757</v>
      </c>
      <c r="G22" s="43">
        <v>120301</v>
      </c>
      <c r="H22" s="42">
        <v>99.967591823167695</v>
      </c>
    </row>
    <row r="23" spans="2:8" ht="24.75" customHeight="1">
      <c r="C23" s="39" t="s">
        <v>28</v>
      </c>
      <c r="D23" s="40" t="s">
        <v>20</v>
      </c>
      <c r="E23" s="43">
        <v>120686</v>
      </c>
      <c r="F23" s="43">
        <v>47694</v>
      </c>
      <c r="G23" s="43">
        <v>120648</v>
      </c>
      <c r="H23" s="42">
        <v>99.968513332118064</v>
      </c>
    </row>
    <row r="24" spans="2:8" ht="24.75" customHeight="1">
      <c r="C24" s="39" t="s">
        <v>29</v>
      </c>
      <c r="D24" s="40" t="s">
        <v>20</v>
      </c>
      <c r="E24" s="43">
        <v>121585</v>
      </c>
      <c r="F24" s="43">
        <v>48638</v>
      </c>
      <c r="G24" s="43">
        <v>121560</v>
      </c>
      <c r="H24" s="42">
        <v>99.97943825307398</v>
      </c>
    </row>
    <row r="25" spans="2:8" ht="24.75" customHeight="1">
      <c r="C25" s="39" t="s">
        <v>30</v>
      </c>
      <c r="D25" s="40" t="s">
        <v>20</v>
      </c>
      <c r="E25" s="43">
        <v>122087</v>
      </c>
      <c r="F25" s="43">
        <v>49615</v>
      </c>
      <c r="G25" s="43">
        <v>122062</v>
      </c>
      <c r="H25" s="42">
        <v>99.979522799315248</v>
      </c>
    </row>
    <row r="26" spans="2:8" ht="24.75" customHeight="1">
      <c r="C26" s="39" t="s">
        <v>31</v>
      </c>
      <c r="D26" s="40" t="s">
        <v>20</v>
      </c>
      <c r="E26" s="43">
        <v>122702</v>
      </c>
      <c r="F26" s="43">
        <v>50564</v>
      </c>
      <c r="G26" s="43">
        <v>122675</v>
      </c>
      <c r="H26" s="42">
        <v>99.977995468696506</v>
      </c>
    </row>
    <row r="27" spans="2:8" ht="24.75" customHeight="1">
      <c r="C27" s="39" t="s">
        <v>32</v>
      </c>
      <c r="D27" s="40" t="s">
        <v>20</v>
      </c>
      <c r="E27" s="43">
        <v>123308</v>
      </c>
      <c r="F27" s="43">
        <v>51537</v>
      </c>
      <c r="G27" s="43">
        <v>123284</v>
      </c>
      <c r="H27" s="42">
        <v>99.98053654264119</v>
      </c>
    </row>
    <row r="28" spans="2:8" ht="24.75" customHeight="1">
      <c r="C28" s="39" t="s">
        <v>33</v>
      </c>
      <c r="D28" s="40" t="s">
        <v>20</v>
      </c>
      <c r="E28" s="43">
        <v>124014</v>
      </c>
      <c r="F28" s="43">
        <v>52696</v>
      </c>
      <c r="G28" s="43">
        <v>123994</v>
      </c>
      <c r="H28" s="42">
        <v>99.983872788556127</v>
      </c>
    </row>
    <row r="29" spans="2:8" ht="24.75" customHeight="1">
      <c r="C29" s="39" t="s">
        <v>34</v>
      </c>
      <c r="D29" s="40" t="s">
        <v>20</v>
      </c>
      <c r="E29" s="43">
        <v>124603</v>
      </c>
      <c r="F29" s="43">
        <v>53746</v>
      </c>
      <c r="G29" s="43">
        <v>124583</v>
      </c>
      <c r="H29" s="42">
        <v>99.98394902209418</v>
      </c>
    </row>
    <row r="30" spans="2:8" ht="24.75" customHeight="1">
      <c r="C30" s="39" t="s">
        <v>35</v>
      </c>
      <c r="D30" s="40" t="s">
        <v>20</v>
      </c>
      <c r="E30" s="43">
        <v>125394</v>
      </c>
      <c r="F30" s="43">
        <v>54747</v>
      </c>
      <c r="G30" s="43">
        <v>125374</v>
      </c>
      <c r="H30" s="42">
        <v>99.984050273537804</v>
      </c>
    </row>
    <row r="31" spans="2:8" ht="24.75" customHeight="1">
      <c r="C31" s="39" t="s">
        <v>36</v>
      </c>
      <c r="D31" s="40" t="s">
        <v>20</v>
      </c>
      <c r="E31" s="43">
        <v>125570</v>
      </c>
      <c r="F31" s="43">
        <v>55333</v>
      </c>
      <c r="G31" s="43">
        <v>125551</v>
      </c>
      <c r="H31" s="42">
        <v>99.984868997371976</v>
      </c>
    </row>
    <row r="32" spans="2:8" ht="24.75" customHeight="1">
      <c r="C32" s="44" t="s">
        <v>37</v>
      </c>
      <c r="D32" s="40" t="s">
        <v>20</v>
      </c>
      <c r="E32" s="45">
        <v>126023</v>
      </c>
      <c r="F32" s="45">
        <v>56363</v>
      </c>
      <c r="G32" s="45">
        <v>126004</v>
      </c>
      <c r="H32" s="46">
        <f>G32/E32*100</f>
        <v>99.984923387000791</v>
      </c>
    </row>
    <row r="33" spans="3:8" ht="24.75" customHeight="1">
      <c r="C33" s="44" t="s">
        <v>38</v>
      </c>
      <c r="D33" s="40" t="s">
        <v>20</v>
      </c>
      <c r="E33" s="45">
        <v>126454</v>
      </c>
      <c r="F33" s="45">
        <v>57507</v>
      </c>
      <c r="G33" s="45">
        <v>126438</v>
      </c>
      <c r="H33" s="46">
        <v>99.99</v>
      </c>
    </row>
    <row r="34" spans="3:8" ht="24.75" customHeight="1">
      <c r="C34" s="44" t="s">
        <v>39</v>
      </c>
      <c r="D34" s="40" t="s">
        <v>20</v>
      </c>
      <c r="E34" s="45">
        <v>126933</v>
      </c>
      <c r="F34" s="45">
        <v>58721</v>
      </c>
      <c r="G34" s="45">
        <v>126918</v>
      </c>
      <c r="H34" s="46">
        <v>99.99</v>
      </c>
    </row>
    <row r="35" spans="3:8" ht="16.5" customHeight="1">
      <c r="H35" s="47" t="s">
        <v>40</v>
      </c>
    </row>
  </sheetData>
  <mergeCells count="1">
    <mergeCell ref="C4:H5"/>
  </mergeCells>
  <phoneticPr fontId="4"/>
  <hyperlinks>
    <hyperlink ref="A1" location="基本情報!C127" display="基本情報"/>
  </hyperlink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6">
    <tabColor rgb="FFF8CBAD"/>
    <pageSetUpPr fitToPage="1"/>
  </sheetPr>
  <dimension ref="A1:Q31"/>
  <sheetViews>
    <sheetView zoomScaleNormal="100" zoomScaleSheetLayoutView="85" workbookViewId="0">
      <selection activeCell="C4" sqref="D5:G5"/>
    </sheetView>
  </sheetViews>
  <sheetFormatPr defaultColWidth="9" defaultRowHeight="13.5"/>
  <cols>
    <col min="1" max="1" width="4.625" style="5" customWidth="1"/>
    <col min="2" max="2" width="2.125" style="5" customWidth="1"/>
    <col min="3" max="3" width="11.375" style="49" customWidth="1"/>
    <col min="4" max="4" width="12.625" style="5" customWidth="1"/>
    <col min="5" max="10" width="13" style="5" customWidth="1"/>
    <col min="11" max="16384" width="9" style="5"/>
  </cols>
  <sheetData>
    <row r="1" spans="1:17" ht="13.5" customHeight="1">
      <c r="A1" s="48" t="s">
        <v>2</v>
      </c>
      <c r="B1" s="9"/>
    </row>
    <row r="2" spans="1:17" ht="13.5" customHeight="1">
      <c r="A2" s="9"/>
      <c r="B2" s="9"/>
    </row>
    <row r="3" spans="1:17" ht="21" customHeight="1">
      <c r="B3" s="50"/>
      <c r="C3" s="15" t="s">
        <v>41</v>
      </c>
      <c r="D3" s="16"/>
      <c r="E3" s="51"/>
      <c r="I3" s="52"/>
      <c r="J3" s="52"/>
    </row>
    <row r="4" spans="1:17" ht="16.5">
      <c r="C4" s="16"/>
      <c r="D4" s="15"/>
      <c r="E4" s="53"/>
      <c r="F4" s="54"/>
      <c r="G4" s="54"/>
      <c r="H4" s="54"/>
      <c r="I4" s="55"/>
      <c r="J4" s="19" t="s">
        <v>42</v>
      </c>
    </row>
    <row r="5" spans="1:17" ht="27">
      <c r="C5" s="56" t="s">
        <v>7</v>
      </c>
      <c r="D5" s="57" t="s">
        <v>8</v>
      </c>
      <c r="E5" s="58" t="s">
        <v>43</v>
      </c>
      <c r="F5" s="24" t="s">
        <v>44</v>
      </c>
      <c r="G5" s="24" t="s">
        <v>45</v>
      </c>
      <c r="H5" s="24" t="s">
        <v>46</v>
      </c>
      <c r="I5" s="22" t="s">
        <v>47</v>
      </c>
      <c r="J5" s="59" t="s">
        <v>48</v>
      </c>
    </row>
    <row r="6" spans="1:17" ht="27" customHeight="1">
      <c r="B6" s="54"/>
      <c r="C6" s="25"/>
      <c r="D6" s="26" t="s">
        <v>13</v>
      </c>
      <c r="E6" s="60">
        <v>12639643</v>
      </c>
      <c r="F6" s="60">
        <v>9380380</v>
      </c>
      <c r="G6" s="60">
        <v>1451585</v>
      </c>
      <c r="H6" s="60">
        <v>893014</v>
      </c>
      <c r="I6" s="61">
        <v>879386</v>
      </c>
      <c r="J6" s="61">
        <v>35278</v>
      </c>
    </row>
    <row r="7" spans="1:17" ht="27" customHeight="1">
      <c r="B7" s="54"/>
      <c r="C7" s="29"/>
      <c r="D7" s="30" t="s">
        <v>14</v>
      </c>
      <c r="E7" s="62">
        <v>7662525</v>
      </c>
      <c r="F7" s="62">
        <v>5563753</v>
      </c>
      <c r="G7" s="62">
        <v>832967</v>
      </c>
      <c r="H7" s="62">
        <v>490921</v>
      </c>
      <c r="I7" s="63">
        <v>759694</v>
      </c>
      <c r="J7" s="63">
        <v>15190</v>
      </c>
    </row>
    <row r="8" spans="1:17" ht="27" customHeight="1">
      <c r="B8" s="54"/>
      <c r="C8" s="34" t="s">
        <v>15</v>
      </c>
      <c r="D8" s="30" t="s">
        <v>16</v>
      </c>
      <c r="E8" s="62">
        <v>2441150</v>
      </c>
      <c r="F8" s="62">
        <v>1801365</v>
      </c>
      <c r="G8" s="62">
        <v>400344</v>
      </c>
      <c r="H8" s="62">
        <v>223309</v>
      </c>
      <c r="I8" s="63" t="s">
        <v>49</v>
      </c>
      <c r="J8" s="63">
        <v>16132</v>
      </c>
    </row>
    <row r="9" spans="1:17" ht="27" customHeight="1">
      <c r="B9" s="54"/>
      <c r="C9" s="29"/>
      <c r="D9" s="30" t="s">
        <v>17</v>
      </c>
      <c r="E9" s="62">
        <v>1122029</v>
      </c>
      <c r="F9" s="62">
        <v>933444</v>
      </c>
      <c r="G9" s="62">
        <v>116504</v>
      </c>
      <c r="H9" s="62">
        <v>70300</v>
      </c>
      <c r="I9" s="63" t="s">
        <v>49</v>
      </c>
      <c r="J9" s="63">
        <v>1781</v>
      </c>
      <c r="Q9" s="64"/>
    </row>
    <row r="10" spans="1:17" ht="27" customHeight="1">
      <c r="B10" s="54"/>
      <c r="C10" s="35"/>
      <c r="D10" s="36" t="s">
        <v>18</v>
      </c>
      <c r="E10" s="65">
        <v>1413939</v>
      </c>
      <c r="F10" s="65">
        <v>1081818</v>
      </c>
      <c r="G10" s="65">
        <v>101770</v>
      </c>
      <c r="H10" s="65">
        <v>108484</v>
      </c>
      <c r="I10" s="66">
        <v>119692</v>
      </c>
      <c r="J10" s="66">
        <v>2175</v>
      </c>
    </row>
    <row r="11" spans="1:17" ht="27" customHeight="1">
      <c r="B11" s="54"/>
      <c r="C11" s="39" t="s">
        <v>19</v>
      </c>
      <c r="D11" s="40" t="s">
        <v>20</v>
      </c>
      <c r="E11" s="67">
        <v>12931110</v>
      </c>
      <c r="F11" s="67">
        <v>9546077</v>
      </c>
      <c r="G11" s="67">
        <v>1491325</v>
      </c>
      <c r="H11" s="67">
        <v>906731</v>
      </c>
      <c r="I11" s="67">
        <v>953895</v>
      </c>
      <c r="J11" s="67">
        <v>33082</v>
      </c>
    </row>
    <row r="12" spans="1:17" ht="27" customHeight="1">
      <c r="B12" s="54"/>
      <c r="C12" s="39" t="s">
        <v>21</v>
      </c>
      <c r="D12" s="40" t="s">
        <v>20</v>
      </c>
      <c r="E12" s="67">
        <v>12941988</v>
      </c>
      <c r="F12" s="67">
        <v>9574004</v>
      </c>
      <c r="G12" s="67">
        <v>1515486</v>
      </c>
      <c r="H12" s="67">
        <v>830022</v>
      </c>
      <c r="I12" s="67">
        <v>986559</v>
      </c>
      <c r="J12" s="67">
        <v>35917</v>
      </c>
      <c r="K12" s="68" t="s">
        <v>50</v>
      </c>
    </row>
    <row r="13" spans="1:17" ht="27" customHeight="1">
      <c r="B13" s="54"/>
      <c r="C13" s="39" t="s">
        <v>22</v>
      </c>
      <c r="D13" s="40" t="s">
        <v>20</v>
      </c>
      <c r="E13" s="67">
        <v>12931195</v>
      </c>
      <c r="F13" s="67">
        <v>9668526</v>
      </c>
      <c r="G13" s="67">
        <v>1524751</v>
      </c>
      <c r="H13" s="69">
        <v>807196</v>
      </c>
      <c r="I13" s="67">
        <v>886919</v>
      </c>
      <c r="J13" s="67">
        <v>43803</v>
      </c>
    </row>
    <row r="14" spans="1:17" ht="27" customHeight="1">
      <c r="B14" s="54"/>
      <c r="C14" s="39" t="s">
        <v>23</v>
      </c>
      <c r="D14" s="40" t="s">
        <v>20</v>
      </c>
      <c r="E14" s="67">
        <v>12780314</v>
      </c>
      <c r="F14" s="67">
        <v>9632086</v>
      </c>
      <c r="G14" s="67">
        <v>1449213</v>
      </c>
      <c r="H14" s="70">
        <v>781250</v>
      </c>
      <c r="I14" s="67">
        <v>878003</v>
      </c>
      <c r="J14" s="67">
        <v>39762</v>
      </c>
      <c r="K14" s="68" t="s">
        <v>50</v>
      </c>
    </row>
    <row r="15" spans="1:17" ht="27" customHeight="1">
      <c r="B15" s="54"/>
      <c r="C15" s="39" t="s">
        <v>24</v>
      </c>
      <c r="D15" s="40" t="s">
        <v>20</v>
      </c>
      <c r="E15" s="67">
        <v>12814440</v>
      </c>
      <c r="F15" s="67">
        <v>9681947</v>
      </c>
      <c r="G15" s="67">
        <v>1463581</v>
      </c>
      <c r="H15" s="67">
        <v>779571</v>
      </c>
      <c r="I15" s="67">
        <v>853642</v>
      </c>
      <c r="J15" s="67">
        <v>35699</v>
      </c>
    </row>
    <row r="16" spans="1:17" ht="27" customHeight="1">
      <c r="B16" s="54"/>
      <c r="C16" s="39" t="s">
        <v>25</v>
      </c>
      <c r="D16" s="40" t="s">
        <v>20</v>
      </c>
      <c r="E16" s="67">
        <v>12830621</v>
      </c>
      <c r="F16" s="67">
        <v>9695167</v>
      </c>
      <c r="G16" s="67">
        <v>1497661</v>
      </c>
      <c r="H16" s="67">
        <v>771891</v>
      </c>
      <c r="I16" s="67">
        <v>815676</v>
      </c>
      <c r="J16" s="67">
        <v>50226</v>
      </c>
    </row>
    <row r="17" spans="3:10" ht="27" customHeight="1">
      <c r="C17" s="39" t="s">
        <v>26</v>
      </c>
      <c r="D17" s="40" t="s">
        <v>20</v>
      </c>
      <c r="E17" s="67">
        <v>12731746</v>
      </c>
      <c r="F17" s="67">
        <v>9742823</v>
      </c>
      <c r="G17" s="67">
        <v>1434906</v>
      </c>
      <c r="H17" s="67">
        <v>745226</v>
      </c>
      <c r="I17" s="67">
        <v>765808</v>
      </c>
      <c r="J17" s="67">
        <v>42983</v>
      </c>
    </row>
    <row r="18" spans="3:10" ht="27" customHeight="1">
      <c r="C18" s="39" t="s">
        <v>27</v>
      </c>
      <c r="D18" s="40" t="s">
        <v>20</v>
      </c>
      <c r="E18" s="67">
        <v>12525612</v>
      </c>
      <c r="F18" s="67">
        <v>9699786</v>
      </c>
      <c r="G18" s="67">
        <v>1469382</v>
      </c>
      <c r="H18" s="67">
        <v>693352</v>
      </c>
      <c r="I18" s="67">
        <v>621009</v>
      </c>
      <c r="J18" s="67">
        <v>42083</v>
      </c>
    </row>
    <row r="19" spans="3:10" ht="27" customHeight="1">
      <c r="C19" s="39" t="s">
        <v>28</v>
      </c>
      <c r="D19" s="40" t="s">
        <v>20</v>
      </c>
      <c r="E19" s="67">
        <v>12414533</v>
      </c>
      <c r="F19" s="67">
        <v>9634783</v>
      </c>
      <c r="G19" s="67">
        <v>1554245</v>
      </c>
      <c r="H19" s="67">
        <v>696728</v>
      </c>
      <c r="I19" s="67">
        <v>487795</v>
      </c>
      <c r="J19" s="67">
        <v>40982</v>
      </c>
    </row>
    <row r="20" spans="3:10" ht="27" customHeight="1">
      <c r="C20" s="39" t="s">
        <v>29</v>
      </c>
      <c r="D20" s="40" t="s">
        <v>20</v>
      </c>
      <c r="E20" s="67">
        <v>12238673</v>
      </c>
      <c r="F20" s="67">
        <v>9500500</v>
      </c>
      <c r="G20" s="67">
        <v>1575305</v>
      </c>
      <c r="H20" s="67">
        <v>665121</v>
      </c>
      <c r="I20" s="67">
        <v>453038</v>
      </c>
      <c r="J20" s="67">
        <v>44709</v>
      </c>
    </row>
    <row r="21" spans="3:10" ht="27" customHeight="1">
      <c r="C21" s="39" t="s">
        <v>30</v>
      </c>
      <c r="D21" s="40" t="s">
        <v>20</v>
      </c>
      <c r="E21" s="67">
        <v>12456296</v>
      </c>
      <c r="F21" s="67">
        <v>9575677</v>
      </c>
      <c r="G21" s="67">
        <v>1607034</v>
      </c>
      <c r="H21" s="67">
        <v>658179</v>
      </c>
      <c r="I21" s="67">
        <v>566321</v>
      </c>
      <c r="J21" s="67">
        <v>49085</v>
      </c>
    </row>
    <row r="22" spans="3:10" ht="27" customHeight="1">
      <c r="C22" s="39" t="s">
        <v>31</v>
      </c>
      <c r="D22" s="40" t="s">
        <v>20</v>
      </c>
      <c r="E22" s="67">
        <v>12546215</v>
      </c>
      <c r="F22" s="67">
        <v>9661750</v>
      </c>
      <c r="G22" s="67">
        <v>1655769</v>
      </c>
      <c r="H22" s="67">
        <v>643868</v>
      </c>
      <c r="I22" s="67">
        <v>553655</v>
      </c>
      <c r="J22" s="67">
        <v>31173</v>
      </c>
    </row>
    <row r="23" spans="3:10" ht="27" customHeight="1">
      <c r="C23" s="39" t="s">
        <v>32</v>
      </c>
      <c r="D23" s="40" t="s">
        <v>20</v>
      </c>
      <c r="E23" s="67">
        <v>12743359</v>
      </c>
      <c r="F23" s="67">
        <v>9729224</v>
      </c>
      <c r="G23" s="67">
        <v>1692139</v>
      </c>
      <c r="H23" s="67">
        <v>628252</v>
      </c>
      <c r="I23" s="67">
        <v>652561</v>
      </c>
      <c r="J23" s="67">
        <v>41183</v>
      </c>
    </row>
    <row r="24" spans="3:10" ht="27" customHeight="1">
      <c r="C24" s="39" t="s">
        <v>33</v>
      </c>
      <c r="D24" s="40" t="s">
        <v>20</v>
      </c>
      <c r="E24" s="67">
        <v>12651978</v>
      </c>
      <c r="F24" s="67">
        <v>9687746</v>
      </c>
      <c r="G24" s="67">
        <v>1746779</v>
      </c>
      <c r="H24" s="67">
        <v>612563</v>
      </c>
      <c r="I24" s="67">
        <v>568979</v>
      </c>
      <c r="J24" s="67">
        <v>35911</v>
      </c>
    </row>
    <row r="25" spans="3:10" ht="27" customHeight="1">
      <c r="C25" s="39" t="s">
        <v>34</v>
      </c>
      <c r="D25" s="40" t="s">
        <v>20</v>
      </c>
      <c r="E25" s="67">
        <v>12868101</v>
      </c>
      <c r="F25" s="67">
        <v>9777752</v>
      </c>
      <c r="G25" s="67">
        <v>1854410</v>
      </c>
      <c r="H25" s="67">
        <v>581323</v>
      </c>
      <c r="I25" s="67">
        <v>605549</v>
      </c>
      <c r="J25" s="67">
        <v>49067</v>
      </c>
    </row>
    <row r="26" spans="3:10" ht="27" customHeight="1">
      <c r="C26" s="39" t="s">
        <v>35</v>
      </c>
      <c r="D26" s="40" t="s">
        <v>20</v>
      </c>
      <c r="E26" s="67">
        <v>13124703</v>
      </c>
      <c r="F26" s="67">
        <v>10211657</v>
      </c>
      <c r="G26" s="67">
        <v>1765394</v>
      </c>
      <c r="H26" s="67">
        <v>529977</v>
      </c>
      <c r="I26" s="67">
        <v>576872</v>
      </c>
      <c r="J26" s="67">
        <v>40803</v>
      </c>
    </row>
    <row r="27" spans="3:10" ht="27" customHeight="1">
      <c r="C27" s="39" t="s">
        <v>36</v>
      </c>
      <c r="D27" s="40" t="s">
        <v>20</v>
      </c>
      <c r="E27" s="67">
        <v>13140868</v>
      </c>
      <c r="F27" s="67">
        <v>10216409</v>
      </c>
      <c r="G27" s="67">
        <v>1778041</v>
      </c>
      <c r="H27" s="67">
        <v>511369</v>
      </c>
      <c r="I27" s="67">
        <v>602148</v>
      </c>
      <c r="J27" s="67">
        <v>32901</v>
      </c>
    </row>
    <row r="28" spans="3:10" ht="27" customHeight="1">
      <c r="C28" s="44" t="s">
        <v>37</v>
      </c>
      <c r="D28" s="40" t="s">
        <v>20</v>
      </c>
      <c r="E28" s="71">
        <v>13101919</v>
      </c>
      <c r="F28" s="71">
        <v>10035373</v>
      </c>
      <c r="G28" s="71">
        <v>1882502</v>
      </c>
      <c r="H28" s="71">
        <v>509841</v>
      </c>
      <c r="I28" s="71">
        <v>646087</v>
      </c>
      <c r="J28" s="71">
        <f>E28-F28-G28-H28-I28</f>
        <v>28116</v>
      </c>
    </row>
    <row r="29" spans="3:10" ht="27" customHeight="1">
      <c r="C29" s="44" t="s">
        <v>38</v>
      </c>
      <c r="D29" s="40" t="s">
        <v>20</v>
      </c>
      <c r="E29" s="71">
        <v>13130826</v>
      </c>
      <c r="F29" s="71">
        <v>10014532</v>
      </c>
      <c r="G29" s="71">
        <v>1927057</v>
      </c>
      <c r="H29" s="71">
        <v>536359</v>
      </c>
      <c r="I29" s="71">
        <v>625906</v>
      </c>
      <c r="J29" s="71">
        <v>26972</v>
      </c>
    </row>
    <row r="30" spans="3:10" ht="27" customHeight="1">
      <c r="C30" s="44" t="s">
        <v>39</v>
      </c>
      <c r="D30" s="40" t="s">
        <v>20</v>
      </c>
      <c r="E30" s="71">
        <v>12949796</v>
      </c>
      <c r="F30" s="71">
        <v>9831257</v>
      </c>
      <c r="G30" s="71">
        <v>1940394</v>
      </c>
      <c r="H30" s="71">
        <v>536834</v>
      </c>
      <c r="I30" s="71">
        <v>611124</v>
      </c>
      <c r="J30" s="71">
        <v>30187</v>
      </c>
    </row>
    <row r="31" spans="3:10" ht="16.5" customHeight="1">
      <c r="J31" s="47" t="s">
        <v>40</v>
      </c>
    </row>
  </sheetData>
  <phoneticPr fontId="4"/>
  <hyperlinks>
    <hyperlink ref="A1" location="基本情報!C128" display="基本情報"/>
  </hyperlink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>
    <tabColor rgb="FFF8CBAD"/>
    <pageSetUpPr fitToPage="1"/>
  </sheetPr>
  <dimension ref="A1:Q32"/>
  <sheetViews>
    <sheetView zoomScaleNormal="100" zoomScaleSheetLayoutView="85" workbookViewId="0">
      <selection activeCell="C4" sqref="D5:G5"/>
    </sheetView>
  </sheetViews>
  <sheetFormatPr defaultColWidth="9" defaultRowHeight="13.5"/>
  <cols>
    <col min="1" max="1" width="4.625" style="5" customWidth="1"/>
    <col min="2" max="2" width="2.125" style="5" customWidth="1"/>
    <col min="3" max="3" width="11.375" style="5" customWidth="1"/>
    <col min="4" max="4" width="12.625" style="5" customWidth="1"/>
    <col min="5" max="9" width="13" style="5" customWidth="1"/>
    <col min="10" max="16384" width="9" style="5"/>
  </cols>
  <sheetData>
    <row r="1" spans="1:17" ht="13.5" customHeight="1">
      <c r="A1" s="48" t="s">
        <v>2</v>
      </c>
      <c r="B1" s="9"/>
    </row>
    <row r="2" spans="1:17" ht="13.5" customHeight="1">
      <c r="A2" s="9"/>
      <c r="B2" s="9"/>
    </row>
    <row r="3" spans="1:17" ht="21" customHeight="1">
      <c r="C3" s="15" t="s">
        <v>51</v>
      </c>
      <c r="D3" s="16"/>
      <c r="E3" s="16"/>
      <c r="I3" s="72"/>
    </row>
    <row r="4" spans="1:17" ht="16.5">
      <c r="D4" s="73"/>
      <c r="I4" s="19" t="s">
        <v>42</v>
      </c>
    </row>
    <row r="5" spans="1:17" ht="18.75" customHeight="1">
      <c r="B5" s="74"/>
      <c r="C5" s="75" t="s">
        <v>52</v>
      </c>
      <c r="D5" s="75" t="s">
        <v>8</v>
      </c>
      <c r="E5" s="75" t="s">
        <v>53</v>
      </c>
      <c r="F5" s="76"/>
      <c r="G5" s="77" t="s">
        <v>54</v>
      </c>
      <c r="H5" s="78"/>
      <c r="I5" s="75" t="s">
        <v>55</v>
      </c>
    </row>
    <row r="6" spans="1:17" ht="18.75" customHeight="1">
      <c r="B6" s="74"/>
      <c r="C6" s="79"/>
      <c r="D6" s="79"/>
      <c r="E6" s="79"/>
      <c r="F6" s="22" t="s">
        <v>43</v>
      </c>
      <c r="G6" s="77" t="s">
        <v>56</v>
      </c>
      <c r="H6" s="24" t="s">
        <v>57</v>
      </c>
      <c r="I6" s="79"/>
    </row>
    <row r="7" spans="1:17" ht="27" customHeight="1">
      <c r="B7" s="74"/>
      <c r="C7" s="80"/>
      <c r="D7" s="26" t="s">
        <v>13</v>
      </c>
      <c r="E7" s="81">
        <v>14241198</v>
      </c>
      <c r="F7" s="81">
        <v>12662075</v>
      </c>
      <c r="G7" s="81">
        <v>12639643</v>
      </c>
      <c r="H7" s="81">
        <v>22432</v>
      </c>
      <c r="I7" s="82">
        <v>1579123</v>
      </c>
    </row>
    <row r="8" spans="1:17" ht="27" customHeight="1">
      <c r="B8" s="74"/>
      <c r="C8" s="83"/>
      <c r="D8" s="30" t="s">
        <v>14</v>
      </c>
      <c r="E8" s="84">
        <v>8623753</v>
      </c>
      <c r="F8" s="85">
        <v>7682989</v>
      </c>
      <c r="G8" s="85">
        <v>7662525</v>
      </c>
      <c r="H8" s="85">
        <v>20464</v>
      </c>
      <c r="I8" s="86">
        <v>940764</v>
      </c>
    </row>
    <row r="9" spans="1:17" ht="27" customHeight="1">
      <c r="B9" s="74"/>
      <c r="C9" s="87" t="s">
        <v>15</v>
      </c>
      <c r="D9" s="30" t="s">
        <v>16</v>
      </c>
      <c r="E9" s="84">
        <v>2734361</v>
      </c>
      <c r="F9" s="85">
        <v>2441463</v>
      </c>
      <c r="G9" s="85">
        <v>2441150</v>
      </c>
      <c r="H9" s="85">
        <v>313</v>
      </c>
      <c r="I9" s="86">
        <v>292898</v>
      </c>
      <c r="Q9" s="64"/>
    </row>
    <row r="10" spans="1:17" ht="27" customHeight="1">
      <c r="B10" s="74"/>
      <c r="C10" s="83"/>
      <c r="D10" s="30" t="s">
        <v>17</v>
      </c>
      <c r="E10" s="84">
        <v>1236434</v>
      </c>
      <c r="F10" s="85">
        <v>1122116</v>
      </c>
      <c r="G10" s="85">
        <v>1122029</v>
      </c>
      <c r="H10" s="85">
        <v>87</v>
      </c>
      <c r="I10" s="86">
        <v>114318</v>
      </c>
    </row>
    <row r="11" spans="1:17" ht="27" customHeight="1">
      <c r="B11" s="74"/>
      <c r="C11" s="83"/>
      <c r="D11" s="36" t="s">
        <v>18</v>
      </c>
      <c r="E11" s="84">
        <v>1646650</v>
      </c>
      <c r="F11" s="85">
        <v>1415507</v>
      </c>
      <c r="G11" s="85">
        <v>1413939</v>
      </c>
      <c r="H11" s="88">
        <v>1568</v>
      </c>
      <c r="I11" s="89">
        <v>231143</v>
      </c>
    </row>
    <row r="12" spans="1:17" ht="27" customHeight="1">
      <c r="B12" s="74"/>
      <c r="C12" s="90" t="s">
        <v>58</v>
      </c>
      <c r="D12" s="40" t="s">
        <v>20</v>
      </c>
      <c r="E12" s="91">
        <v>14729177</v>
      </c>
      <c r="F12" s="91">
        <v>13268513</v>
      </c>
      <c r="G12" s="91">
        <v>12931110</v>
      </c>
      <c r="H12" s="91">
        <v>337403</v>
      </c>
      <c r="I12" s="91">
        <v>1460664</v>
      </c>
    </row>
    <row r="13" spans="1:17" ht="27" customHeight="1">
      <c r="B13" s="74"/>
      <c r="C13" s="39" t="s">
        <v>59</v>
      </c>
      <c r="D13" s="40" t="s">
        <v>20</v>
      </c>
      <c r="E13" s="92">
        <v>14989126</v>
      </c>
      <c r="F13" s="92">
        <v>13291984</v>
      </c>
      <c r="G13" s="92">
        <v>12941988</v>
      </c>
      <c r="H13" s="92">
        <v>349996</v>
      </c>
      <c r="I13" s="92">
        <v>1697142</v>
      </c>
      <c r="J13" s="93" t="s">
        <v>50</v>
      </c>
    </row>
    <row r="14" spans="1:17" ht="27" customHeight="1">
      <c r="B14" s="74"/>
      <c r="C14" s="39" t="s">
        <v>60</v>
      </c>
      <c r="D14" s="40" t="s">
        <v>20</v>
      </c>
      <c r="E14" s="94">
        <v>14518955</v>
      </c>
      <c r="F14" s="94">
        <v>13263912</v>
      </c>
      <c r="G14" s="94">
        <v>12931195</v>
      </c>
      <c r="H14" s="94">
        <v>332717</v>
      </c>
      <c r="I14" s="94">
        <v>1255043</v>
      </c>
    </row>
    <row r="15" spans="1:17" ht="27" customHeight="1">
      <c r="B15" s="74"/>
      <c r="C15" s="39" t="s">
        <v>61</v>
      </c>
      <c r="D15" s="40" t="s">
        <v>20</v>
      </c>
      <c r="E15" s="94">
        <v>14481715</v>
      </c>
      <c r="F15" s="94">
        <v>13109244</v>
      </c>
      <c r="G15" s="94">
        <v>12780314</v>
      </c>
      <c r="H15" s="94">
        <v>328930</v>
      </c>
      <c r="I15" s="94">
        <v>1372471</v>
      </c>
    </row>
    <row r="16" spans="1:17" ht="27" customHeight="1">
      <c r="B16" s="74"/>
      <c r="C16" s="39" t="s">
        <v>62</v>
      </c>
      <c r="D16" s="40" t="s">
        <v>20</v>
      </c>
      <c r="E16" s="94">
        <v>14546374</v>
      </c>
      <c r="F16" s="94">
        <v>13142416</v>
      </c>
      <c r="G16" s="94">
        <v>12814440</v>
      </c>
      <c r="H16" s="94">
        <v>327976</v>
      </c>
      <c r="I16" s="94">
        <v>1403958</v>
      </c>
    </row>
    <row r="17" spans="2:9" ht="27" customHeight="1">
      <c r="B17" s="74"/>
      <c r="C17" s="39" t="s">
        <v>25</v>
      </c>
      <c r="D17" s="40" t="s">
        <v>20</v>
      </c>
      <c r="E17" s="94">
        <v>14484562</v>
      </c>
      <c r="F17" s="94">
        <v>13162606</v>
      </c>
      <c r="G17" s="94">
        <v>12830621</v>
      </c>
      <c r="H17" s="94">
        <v>331985</v>
      </c>
      <c r="I17" s="94">
        <v>1321956</v>
      </c>
    </row>
    <row r="18" spans="2:9" ht="27" customHeight="1">
      <c r="C18" s="39" t="s">
        <v>26</v>
      </c>
      <c r="D18" s="40" t="s">
        <v>20</v>
      </c>
      <c r="E18" s="94">
        <v>14357860</v>
      </c>
      <c r="F18" s="94">
        <v>13070470</v>
      </c>
      <c r="G18" s="94">
        <v>12731746</v>
      </c>
      <c r="H18" s="94">
        <v>338724</v>
      </c>
      <c r="I18" s="94">
        <v>1287390</v>
      </c>
    </row>
    <row r="19" spans="2:9" ht="27" customHeight="1">
      <c r="C19" s="39" t="s">
        <v>27</v>
      </c>
      <c r="D19" s="40" t="s">
        <v>20</v>
      </c>
      <c r="E19" s="94">
        <v>14358776</v>
      </c>
      <c r="F19" s="94">
        <v>12860814</v>
      </c>
      <c r="G19" s="94">
        <v>12525612</v>
      </c>
      <c r="H19" s="94">
        <v>335202</v>
      </c>
      <c r="I19" s="94">
        <v>1497962</v>
      </c>
    </row>
    <row r="20" spans="2:9" ht="27" customHeight="1">
      <c r="C20" s="39" t="s">
        <v>28</v>
      </c>
      <c r="D20" s="40" t="s">
        <v>20</v>
      </c>
      <c r="E20" s="94">
        <v>14333179</v>
      </c>
      <c r="F20" s="94">
        <v>12746635</v>
      </c>
      <c r="G20" s="94">
        <v>12414533</v>
      </c>
      <c r="H20" s="94">
        <v>332102</v>
      </c>
      <c r="I20" s="94">
        <v>1586544</v>
      </c>
    </row>
    <row r="21" spans="2:9" ht="27" customHeight="1">
      <c r="C21" s="39" t="s">
        <v>29</v>
      </c>
      <c r="D21" s="40" t="s">
        <v>20</v>
      </c>
      <c r="E21" s="94">
        <v>13902855</v>
      </c>
      <c r="F21" s="94">
        <v>12553184</v>
      </c>
      <c r="G21" s="94">
        <v>12238673</v>
      </c>
      <c r="H21" s="94">
        <v>314511</v>
      </c>
      <c r="I21" s="94">
        <v>1349671</v>
      </c>
    </row>
    <row r="22" spans="2:9" ht="27" customHeight="1">
      <c r="C22" s="39" t="s">
        <v>30</v>
      </c>
      <c r="D22" s="40" t="s">
        <v>20</v>
      </c>
      <c r="E22" s="94">
        <v>13691707</v>
      </c>
      <c r="F22" s="94">
        <v>12766204</v>
      </c>
      <c r="G22" s="94">
        <v>12456296</v>
      </c>
      <c r="H22" s="94">
        <v>309908</v>
      </c>
      <c r="I22" s="94">
        <v>925503</v>
      </c>
    </row>
    <row r="23" spans="2:9" ht="27" customHeight="1">
      <c r="C23" s="39" t="s">
        <v>31</v>
      </c>
      <c r="D23" s="40" t="s">
        <v>20</v>
      </c>
      <c r="E23" s="94">
        <v>13716694</v>
      </c>
      <c r="F23" s="94">
        <v>12863768</v>
      </c>
      <c r="G23" s="94">
        <v>12546215</v>
      </c>
      <c r="H23" s="94">
        <v>317553</v>
      </c>
      <c r="I23" s="94">
        <v>852926</v>
      </c>
    </row>
    <row r="24" spans="2:9" ht="27" customHeight="1">
      <c r="C24" s="39" t="s">
        <v>32</v>
      </c>
      <c r="D24" s="40" t="s">
        <v>20</v>
      </c>
      <c r="E24" s="94">
        <v>13754639</v>
      </c>
      <c r="F24" s="94">
        <v>13070626</v>
      </c>
      <c r="G24" s="94">
        <v>12743359</v>
      </c>
      <c r="H24" s="94">
        <v>327267</v>
      </c>
      <c r="I24" s="94">
        <v>684013</v>
      </c>
    </row>
    <row r="25" spans="2:9" ht="27" customHeight="1">
      <c r="C25" s="39" t="s">
        <v>33</v>
      </c>
      <c r="D25" s="40" t="s">
        <v>20</v>
      </c>
      <c r="E25" s="94">
        <v>13796807</v>
      </c>
      <c r="F25" s="94">
        <v>12981683</v>
      </c>
      <c r="G25" s="94">
        <v>12651978</v>
      </c>
      <c r="H25" s="94">
        <v>329705</v>
      </c>
      <c r="I25" s="94">
        <v>815124</v>
      </c>
    </row>
    <row r="26" spans="2:9" ht="27" customHeight="1">
      <c r="C26" s="39" t="s">
        <v>34</v>
      </c>
      <c r="D26" s="40" t="s">
        <v>20</v>
      </c>
      <c r="E26" s="94">
        <v>13886061</v>
      </c>
      <c r="F26" s="94">
        <v>13185198</v>
      </c>
      <c r="G26" s="94">
        <v>12868101</v>
      </c>
      <c r="H26" s="94">
        <v>317097</v>
      </c>
      <c r="I26" s="94">
        <v>700863</v>
      </c>
    </row>
    <row r="27" spans="2:9" ht="27" customHeight="1">
      <c r="C27" s="39" t="s">
        <v>35</v>
      </c>
      <c r="D27" s="40" t="s">
        <v>20</v>
      </c>
      <c r="E27" s="94">
        <v>14178710</v>
      </c>
      <c r="F27" s="94">
        <v>13452057</v>
      </c>
      <c r="G27" s="94">
        <v>13124703</v>
      </c>
      <c r="H27" s="94">
        <v>327354</v>
      </c>
      <c r="I27" s="94">
        <v>726653</v>
      </c>
    </row>
    <row r="28" spans="2:9" ht="27" customHeight="1">
      <c r="C28" s="39" t="s">
        <v>36</v>
      </c>
      <c r="D28" s="40" t="s">
        <v>20</v>
      </c>
      <c r="E28" s="94">
        <v>14108669</v>
      </c>
      <c r="F28" s="94">
        <v>13460574</v>
      </c>
      <c r="G28" s="94">
        <v>13140868</v>
      </c>
      <c r="H28" s="94">
        <v>319706</v>
      </c>
      <c r="I28" s="94">
        <v>648095</v>
      </c>
    </row>
    <row r="29" spans="2:9" ht="27" customHeight="1">
      <c r="C29" s="44" t="s">
        <v>37</v>
      </c>
      <c r="D29" s="40" t="s">
        <v>20</v>
      </c>
      <c r="E29" s="95">
        <v>14084201</v>
      </c>
      <c r="F29" s="95">
        <v>13418331</v>
      </c>
      <c r="G29" s="95">
        <v>13101919</v>
      </c>
      <c r="H29" s="95">
        <v>316412</v>
      </c>
      <c r="I29" s="95">
        <v>665870</v>
      </c>
    </row>
    <row r="30" spans="2:9" ht="27" customHeight="1">
      <c r="C30" s="44" t="s">
        <v>38</v>
      </c>
      <c r="D30" s="40" t="s">
        <v>20</v>
      </c>
      <c r="E30" s="95">
        <v>14153847</v>
      </c>
      <c r="F30" s="95">
        <v>13454380</v>
      </c>
      <c r="G30" s="95">
        <v>13130826</v>
      </c>
      <c r="H30" s="95">
        <v>323554</v>
      </c>
      <c r="I30" s="95">
        <v>699467</v>
      </c>
    </row>
    <row r="31" spans="2:9" ht="27" customHeight="1">
      <c r="C31" s="44" t="s">
        <v>39</v>
      </c>
      <c r="D31" s="40" t="s">
        <v>20</v>
      </c>
      <c r="E31" s="95">
        <v>13935156</v>
      </c>
      <c r="F31" s="95">
        <v>13272764</v>
      </c>
      <c r="G31" s="95">
        <v>12949796</v>
      </c>
      <c r="H31" s="95">
        <v>322968</v>
      </c>
      <c r="I31" s="95">
        <v>662392</v>
      </c>
    </row>
    <row r="32" spans="2:9" ht="16.5" customHeight="1">
      <c r="I32" s="47" t="s">
        <v>40</v>
      </c>
    </row>
  </sheetData>
  <mergeCells count="4">
    <mergeCell ref="C5:C6"/>
    <mergeCell ref="D5:D6"/>
    <mergeCell ref="E5:E6"/>
    <mergeCell ref="I5:I6"/>
  </mergeCells>
  <phoneticPr fontId="4"/>
  <hyperlinks>
    <hyperlink ref="A1" location="基本情報!C129" display="基本情報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tabColor rgb="FFF8CBAD"/>
    <pageSetUpPr fitToPage="1"/>
  </sheetPr>
  <dimension ref="A1:X46"/>
  <sheetViews>
    <sheetView zoomScaleNormal="100" zoomScaleSheetLayoutView="85" workbookViewId="0">
      <selection activeCell="C4" sqref="D5:G5"/>
    </sheetView>
  </sheetViews>
  <sheetFormatPr defaultColWidth="9" defaultRowHeight="13.5"/>
  <cols>
    <col min="1" max="1" width="4.625" style="5" customWidth="1"/>
    <col min="2" max="2" width="2.125" style="5" customWidth="1"/>
    <col min="3" max="3" width="11.375" style="5" customWidth="1"/>
    <col min="4" max="10" width="12.625" style="5" customWidth="1"/>
    <col min="11" max="11" width="10.375" style="5" customWidth="1"/>
    <col min="12" max="12" width="10.375" style="96" customWidth="1"/>
    <col min="13" max="14" width="9" style="96"/>
    <col min="15" max="16384" width="9" style="5"/>
  </cols>
  <sheetData>
    <row r="1" spans="1:19" ht="13.5" customHeight="1">
      <c r="A1" s="48" t="s">
        <v>2</v>
      </c>
      <c r="B1" s="9"/>
    </row>
    <row r="2" spans="1:19" ht="13.5" customHeight="1">
      <c r="A2" s="9"/>
      <c r="B2" s="9"/>
    </row>
    <row r="3" spans="1:19" ht="21" customHeight="1">
      <c r="C3" s="97" t="s">
        <v>63</v>
      </c>
      <c r="D3" s="98"/>
      <c r="E3" s="98"/>
      <c r="F3" s="98"/>
      <c r="G3" s="98"/>
      <c r="H3" s="98"/>
      <c r="I3" s="98"/>
      <c r="J3" s="98"/>
      <c r="K3" s="98"/>
      <c r="L3" s="99"/>
      <c r="O3" s="98"/>
      <c r="P3" s="98"/>
      <c r="Q3" s="98"/>
      <c r="R3" s="98"/>
      <c r="S3" s="98"/>
    </row>
    <row r="4" spans="1:19" ht="16.5" customHeight="1">
      <c r="J4" s="19" t="s">
        <v>64</v>
      </c>
    </row>
    <row r="5" spans="1:19" ht="37.5" customHeight="1">
      <c r="B5" s="100"/>
      <c r="C5" s="101" t="s">
        <v>52</v>
      </c>
      <c r="D5" s="101" t="s">
        <v>8</v>
      </c>
      <c r="E5" s="102" t="s">
        <v>65</v>
      </c>
      <c r="F5" s="102" t="s">
        <v>66</v>
      </c>
      <c r="G5" s="102" t="s">
        <v>67</v>
      </c>
      <c r="H5" s="103" t="s">
        <v>68</v>
      </c>
      <c r="I5" s="104" t="s">
        <v>69</v>
      </c>
      <c r="J5" s="102" t="s">
        <v>70</v>
      </c>
    </row>
    <row r="6" spans="1:19" ht="26.25" customHeight="1">
      <c r="C6" s="105"/>
      <c r="D6" s="26" t="s">
        <v>13</v>
      </c>
      <c r="E6" s="106">
        <v>39016</v>
      </c>
      <c r="F6" s="106" t="s">
        <v>49</v>
      </c>
      <c r="G6" s="106">
        <v>34629</v>
      </c>
      <c r="H6" s="107">
        <v>336</v>
      </c>
      <c r="I6" s="106" t="s">
        <v>49</v>
      </c>
      <c r="J6" s="106">
        <v>298</v>
      </c>
    </row>
    <row r="7" spans="1:19" ht="26.25" customHeight="1">
      <c r="C7" s="108"/>
      <c r="D7" s="30" t="s">
        <v>14</v>
      </c>
      <c r="E7" s="109">
        <v>23627</v>
      </c>
      <c r="F7" s="109">
        <v>24743</v>
      </c>
      <c r="G7" s="109">
        <v>20993</v>
      </c>
      <c r="H7" s="110">
        <v>361</v>
      </c>
      <c r="I7" s="111">
        <v>376</v>
      </c>
      <c r="J7" s="109">
        <v>320</v>
      </c>
    </row>
    <row r="8" spans="1:19" ht="26.25" customHeight="1">
      <c r="C8" s="112" t="s">
        <v>15</v>
      </c>
      <c r="D8" s="30" t="s">
        <v>16</v>
      </c>
      <c r="E8" s="109">
        <v>7491</v>
      </c>
      <c r="F8" s="109">
        <v>7910</v>
      </c>
      <c r="G8" s="109">
        <v>6688</v>
      </c>
      <c r="H8" s="110">
        <v>326</v>
      </c>
      <c r="I8" s="111">
        <v>344</v>
      </c>
      <c r="J8" s="109">
        <v>291</v>
      </c>
      <c r="Q8" s="64"/>
    </row>
    <row r="9" spans="1:19" ht="26.25" customHeight="1">
      <c r="C9" s="108"/>
      <c r="D9" s="30" t="s">
        <v>17</v>
      </c>
      <c r="E9" s="109">
        <v>3387</v>
      </c>
      <c r="F9" s="109">
        <v>4832</v>
      </c>
      <c r="G9" s="109">
        <v>3074</v>
      </c>
      <c r="H9" s="110">
        <v>259</v>
      </c>
      <c r="I9" s="111">
        <v>369</v>
      </c>
      <c r="J9" s="109">
        <v>235</v>
      </c>
    </row>
    <row r="10" spans="1:19" ht="26.25" customHeight="1">
      <c r="C10" s="113"/>
      <c r="D10" s="36" t="s">
        <v>18</v>
      </c>
      <c r="E10" s="114">
        <v>4511</v>
      </c>
      <c r="F10" s="114">
        <v>5663</v>
      </c>
      <c r="G10" s="114">
        <v>3874</v>
      </c>
      <c r="H10" s="115">
        <v>332</v>
      </c>
      <c r="I10" s="116">
        <v>416</v>
      </c>
      <c r="J10" s="114">
        <v>285</v>
      </c>
    </row>
    <row r="11" spans="1:19" ht="26.25" customHeight="1">
      <c r="C11" s="117" t="s">
        <v>58</v>
      </c>
      <c r="D11" s="40" t="s">
        <v>20</v>
      </c>
      <c r="E11" s="118">
        <v>40354</v>
      </c>
      <c r="F11" s="118">
        <v>43729</v>
      </c>
      <c r="G11" s="118">
        <v>35428</v>
      </c>
      <c r="H11" s="118">
        <v>346</v>
      </c>
      <c r="I11" s="118">
        <v>375</v>
      </c>
      <c r="J11" s="118">
        <v>303</v>
      </c>
    </row>
    <row r="12" spans="1:19" ht="26.25" customHeight="1">
      <c r="C12" s="119" t="s">
        <v>59</v>
      </c>
      <c r="D12" s="40" t="s">
        <v>20</v>
      </c>
      <c r="E12" s="120">
        <v>40333</v>
      </c>
      <c r="F12" s="120">
        <v>42407</v>
      </c>
      <c r="G12" s="120">
        <v>35458</v>
      </c>
      <c r="H12" s="120">
        <v>345</v>
      </c>
      <c r="I12" s="120">
        <v>363</v>
      </c>
      <c r="J12" s="120">
        <v>303</v>
      </c>
    </row>
    <row r="13" spans="1:19" ht="26.25" customHeight="1">
      <c r="C13" s="119" t="s">
        <v>60</v>
      </c>
      <c r="D13" s="40" t="s">
        <v>20</v>
      </c>
      <c r="E13" s="120">
        <v>39669</v>
      </c>
      <c r="F13" s="120">
        <v>43423</v>
      </c>
      <c r="G13" s="120">
        <v>35331</v>
      </c>
      <c r="H13" s="120">
        <v>339</v>
      </c>
      <c r="I13" s="120">
        <v>371</v>
      </c>
      <c r="J13" s="120">
        <v>302</v>
      </c>
    </row>
    <row r="14" spans="1:19" ht="26.25" customHeight="1">
      <c r="C14" s="119" t="s">
        <v>61</v>
      </c>
      <c r="D14" s="40" t="s">
        <v>20</v>
      </c>
      <c r="E14" s="120">
        <v>39676</v>
      </c>
      <c r="F14" s="120">
        <v>41539</v>
      </c>
      <c r="G14" s="120">
        <v>35015</v>
      </c>
      <c r="H14" s="120">
        <v>338</v>
      </c>
      <c r="I14" s="120">
        <v>354</v>
      </c>
      <c r="J14" s="120">
        <v>298</v>
      </c>
    </row>
    <row r="15" spans="1:19" ht="26.25" customHeight="1">
      <c r="C15" s="119" t="s">
        <v>62</v>
      </c>
      <c r="D15" s="40" t="s">
        <v>20</v>
      </c>
      <c r="E15" s="120">
        <v>39853</v>
      </c>
      <c r="F15" s="120">
        <v>42315</v>
      </c>
      <c r="G15" s="120">
        <v>35108</v>
      </c>
      <c r="H15" s="120">
        <v>336</v>
      </c>
      <c r="I15" s="120">
        <v>357</v>
      </c>
      <c r="J15" s="120">
        <v>296</v>
      </c>
    </row>
    <row r="16" spans="1:19" ht="26.25" customHeight="1">
      <c r="C16" s="119" t="s">
        <v>25</v>
      </c>
      <c r="D16" s="40" t="s">
        <v>20</v>
      </c>
      <c r="E16" s="120">
        <v>39684</v>
      </c>
      <c r="F16" s="120">
        <v>41956</v>
      </c>
      <c r="G16" s="120">
        <v>35152</v>
      </c>
      <c r="H16" s="120">
        <v>332</v>
      </c>
      <c r="I16" s="120">
        <v>351</v>
      </c>
      <c r="J16" s="120">
        <v>294</v>
      </c>
    </row>
    <row r="17" spans="2:14" ht="26.25" customHeight="1">
      <c r="C17" s="119" t="s">
        <v>26</v>
      </c>
      <c r="D17" s="40" t="s">
        <v>20</v>
      </c>
      <c r="E17" s="120">
        <v>39229</v>
      </c>
      <c r="F17" s="120">
        <v>41904</v>
      </c>
      <c r="G17" s="120">
        <v>34786</v>
      </c>
      <c r="H17" s="120">
        <v>327</v>
      </c>
      <c r="I17" s="120">
        <v>349</v>
      </c>
      <c r="J17" s="120">
        <v>290</v>
      </c>
    </row>
    <row r="18" spans="2:14" ht="26.25" customHeight="1">
      <c r="B18" s="100"/>
      <c r="C18" s="119" t="s">
        <v>27</v>
      </c>
      <c r="D18" s="40" t="s">
        <v>20</v>
      </c>
      <c r="E18" s="120">
        <v>39339</v>
      </c>
      <c r="F18" s="120">
        <v>41495</v>
      </c>
      <c r="G18" s="120">
        <v>34317</v>
      </c>
      <c r="H18" s="120">
        <v>327</v>
      </c>
      <c r="I18" s="120">
        <v>344.9</v>
      </c>
      <c r="J18" s="120">
        <v>285</v>
      </c>
    </row>
    <row r="19" spans="2:14" ht="26.25" customHeight="1">
      <c r="B19" s="121"/>
      <c r="C19" s="119" t="s">
        <v>28</v>
      </c>
      <c r="D19" s="40" t="s">
        <v>20</v>
      </c>
      <c r="E19" s="120">
        <v>39269</v>
      </c>
      <c r="F19" s="120">
        <v>41883</v>
      </c>
      <c r="G19" s="120">
        <v>34012</v>
      </c>
      <c r="H19" s="120">
        <v>325</v>
      </c>
      <c r="I19" s="120">
        <v>347</v>
      </c>
      <c r="J19" s="120">
        <v>282</v>
      </c>
    </row>
    <row r="20" spans="2:14" ht="26.25" customHeight="1">
      <c r="B20" s="121"/>
      <c r="C20" s="119" t="s">
        <v>29</v>
      </c>
      <c r="D20" s="40" t="s">
        <v>20</v>
      </c>
      <c r="E20" s="120">
        <v>38090</v>
      </c>
      <c r="F20" s="120">
        <v>40224</v>
      </c>
      <c r="G20" s="120">
        <v>33530.6</v>
      </c>
      <c r="H20" s="120">
        <v>313</v>
      </c>
      <c r="I20" s="120">
        <v>330.8</v>
      </c>
      <c r="J20" s="120">
        <v>275.8</v>
      </c>
    </row>
    <row r="21" spans="2:14" ht="26.25" customHeight="1">
      <c r="B21" s="121"/>
      <c r="C21" s="119" t="s">
        <v>30</v>
      </c>
      <c r="D21" s="40" t="s">
        <v>20</v>
      </c>
      <c r="E21" s="120">
        <v>37409</v>
      </c>
      <c r="F21" s="120">
        <v>38624</v>
      </c>
      <c r="G21" s="120">
        <v>34034</v>
      </c>
      <c r="H21" s="120">
        <v>306</v>
      </c>
      <c r="I21" s="120">
        <v>316.39999999999998</v>
      </c>
      <c r="J21" s="120">
        <v>279</v>
      </c>
      <c r="N21" s="122"/>
    </row>
    <row r="22" spans="2:14" ht="26.25" customHeight="1">
      <c r="B22" s="123"/>
      <c r="C22" s="119" t="s">
        <v>31</v>
      </c>
      <c r="D22" s="40" t="s">
        <v>20</v>
      </c>
      <c r="E22" s="120">
        <v>37580</v>
      </c>
      <c r="F22" s="120">
        <v>39163</v>
      </c>
      <c r="G22" s="120">
        <v>34373.1</v>
      </c>
      <c r="H22" s="120">
        <v>306</v>
      </c>
      <c r="I22" s="120">
        <v>319</v>
      </c>
      <c r="J22" s="120">
        <v>280</v>
      </c>
    </row>
    <row r="23" spans="2:14" ht="26.25" customHeight="1">
      <c r="B23" s="121"/>
      <c r="C23" s="119" t="s">
        <v>32</v>
      </c>
      <c r="D23" s="40" t="s">
        <v>20</v>
      </c>
      <c r="E23" s="120">
        <v>37684</v>
      </c>
      <c r="F23" s="120">
        <v>39172</v>
      </c>
      <c r="G23" s="120">
        <v>34913</v>
      </c>
      <c r="H23" s="120">
        <v>306</v>
      </c>
      <c r="I23" s="120">
        <v>318</v>
      </c>
      <c r="J23" s="120">
        <v>283</v>
      </c>
    </row>
    <row r="24" spans="2:14" ht="26.25" customHeight="1">
      <c r="B24" s="121"/>
      <c r="C24" s="119" t="s">
        <v>33</v>
      </c>
      <c r="D24" s="40" t="s">
        <v>20</v>
      </c>
      <c r="E24" s="120">
        <v>37799</v>
      </c>
      <c r="F24" s="120">
        <v>38793</v>
      </c>
      <c r="G24" s="120">
        <v>34663</v>
      </c>
      <c r="H24" s="120">
        <v>305</v>
      </c>
      <c r="I24" s="120">
        <v>313</v>
      </c>
      <c r="J24" s="120">
        <v>280</v>
      </c>
    </row>
    <row r="25" spans="2:14" ht="26.25" customHeight="1">
      <c r="B25" s="121"/>
      <c r="C25" s="119" t="s">
        <v>34</v>
      </c>
      <c r="D25" s="40" t="s">
        <v>20</v>
      </c>
      <c r="E25" s="120">
        <v>37940</v>
      </c>
      <c r="F25" s="120">
        <v>39070</v>
      </c>
      <c r="G25" s="120">
        <v>35159</v>
      </c>
      <c r="H25" s="120">
        <v>305</v>
      </c>
      <c r="I25" s="120">
        <v>314</v>
      </c>
      <c r="J25" s="120">
        <v>282</v>
      </c>
    </row>
    <row r="26" spans="2:14" ht="26.25" customHeight="1">
      <c r="B26" s="121"/>
      <c r="C26" s="39" t="s">
        <v>35</v>
      </c>
      <c r="D26" s="40" t="s">
        <v>20</v>
      </c>
      <c r="E26" s="120">
        <v>38846</v>
      </c>
      <c r="F26" s="120">
        <v>39904</v>
      </c>
      <c r="G26" s="120">
        <v>35958</v>
      </c>
      <c r="H26" s="120">
        <v>310</v>
      </c>
      <c r="I26" s="120">
        <v>318</v>
      </c>
      <c r="J26" s="120">
        <v>287</v>
      </c>
    </row>
    <row r="27" spans="2:14" ht="26.25" customHeight="1">
      <c r="B27" s="121"/>
      <c r="C27" s="39" t="s">
        <v>36</v>
      </c>
      <c r="D27" s="40" t="s">
        <v>20</v>
      </c>
      <c r="E27" s="120">
        <v>38654</v>
      </c>
      <c r="F27" s="120">
        <v>39520</v>
      </c>
      <c r="G27" s="120">
        <v>36002</v>
      </c>
      <c r="H27" s="120">
        <v>308</v>
      </c>
      <c r="I27" s="120">
        <v>315</v>
      </c>
      <c r="J27" s="120">
        <v>287</v>
      </c>
    </row>
    <row r="28" spans="2:14" ht="26.25" customHeight="1">
      <c r="B28" s="121"/>
      <c r="C28" s="44" t="s">
        <v>37</v>
      </c>
      <c r="D28" s="40" t="s">
        <v>20</v>
      </c>
      <c r="E28" s="124">
        <v>38587</v>
      </c>
      <c r="F28" s="124">
        <v>39609</v>
      </c>
      <c r="G28" s="124">
        <v>35895</v>
      </c>
      <c r="H28" s="124">
        <v>306</v>
      </c>
      <c r="I28" s="124">
        <v>314</v>
      </c>
      <c r="J28" s="124">
        <v>285</v>
      </c>
    </row>
    <row r="29" spans="2:14" ht="26.25" customHeight="1">
      <c r="B29" s="121"/>
      <c r="C29" s="44" t="s">
        <v>38</v>
      </c>
      <c r="D29" s="40" t="s">
        <v>20</v>
      </c>
      <c r="E29" s="124">
        <v>38672</v>
      </c>
      <c r="F29" s="124">
        <v>40028</v>
      </c>
      <c r="G29" s="124">
        <v>35877</v>
      </c>
      <c r="H29" s="124">
        <v>306</v>
      </c>
      <c r="I29" s="124">
        <v>317</v>
      </c>
      <c r="J29" s="124">
        <v>284</v>
      </c>
    </row>
    <row r="30" spans="2:14" ht="26.25" customHeight="1">
      <c r="B30" s="121"/>
      <c r="C30" s="44" t="s">
        <v>39</v>
      </c>
      <c r="D30" s="40" t="s">
        <v>20</v>
      </c>
      <c r="E30" s="124">
        <v>38179</v>
      </c>
      <c r="F30" s="124">
        <v>39258</v>
      </c>
      <c r="G30" s="124">
        <v>35479</v>
      </c>
      <c r="H30" s="124">
        <v>301</v>
      </c>
      <c r="I30" s="124">
        <v>309</v>
      </c>
      <c r="J30" s="124">
        <v>280</v>
      </c>
    </row>
    <row r="31" spans="2:14" ht="16.5" customHeight="1">
      <c r="B31" s="121"/>
      <c r="J31" s="47" t="s">
        <v>40</v>
      </c>
    </row>
    <row r="32" spans="2:14">
      <c r="B32" s="121"/>
    </row>
    <row r="33" spans="2:24">
      <c r="B33" s="121"/>
    </row>
    <row r="34" spans="2:24">
      <c r="B34" s="121"/>
    </row>
    <row r="35" spans="2:24">
      <c r="B35" s="121"/>
    </row>
    <row r="36" spans="2:24">
      <c r="B36" s="121"/>
    </row>
    <row r="37" spans="2:24">
      <c r="B37" s="121"/>
    </row>
    <row r="38" spans="2:24">
      <c r="B38" s="121"/>
      <c r="K38" s="125"/>
      <c r="L38" s="122"/>
      <c r="M38" s="126"/>
      <c r="N38" s="126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spans="2:24">
      <c r="B39" s="121"/>
      <c r="E39" s="125"/>
      <c r="F39" s="125"/>
      <c r="G39" s="125"/>
      <c r="H39" s="125"/>
      <c r="I39" s="125"/>
      <c r="J39" s="125"/>
      <c r="K39" s="125"/>
      <c r="L39" s="122"/>
      <c r="M39" s="126"/>
      <c r="N39" s="126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6" spans="2:24">
      <c r="M46" s="126"/>
      <c r="N46" s="127"/>
    </row>
  </sheetData>
  <phoneticPr fontId="4"/>
  <hyperlinks>
    <hyperlink ref="A1" location="基本情報!C130" display="基本情報"/>
  </hyperlink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5">
    <tabColor rgb="FFF8CBAD"/>
  </sheetPr>
  <dimension ref="A1:U112"/>
  <sheetViews>
    <sheetView topLeftCell="A2" zoomScaleNormal="100" zoomScaleSheetLayoutView="80" workbookViewId="0">
      <selection activeCell="C4" sqref="D5:G5"/>
    </sheetView>
  </sheetViews>
  <sheetFormatPr defaultColWidth="9" defaultRowHeight="13.5"/>
  <cols>
    <col min="1" max="1" width="4.625" style="5" customWidth="1"/>
    <col min="2" max="2" width="2.125" style="5" customWidth="1"/>
    <col min="3" max="3" width="6.375" style="5" customWidth="1"/>
    <col min="4" max="9" width="21.875" style="5" customWidth="1"/>
    <col min="10" max="11" width="9" style="96"/>
    <col min="12" max="16384" width="9" style="5"/>
  </cols>
  <sheetData>
    <row r="1" spans="1:17" ht="13.5" customHeight="1">
      <c r="A1" s="48" t="s">
        <v>2</v>
      </c>
      <c r="B1" s="9"/>
    </row>
    <row r="2" spans="1:17" ht="13.5" customHeight="1">
      <c r="A2" s="9"/>
      <c r="B2" s="9"/>
    </row>
    <row r="3" spans="1:17" ht="21" customHeight="1">
      <c r="C3" s="97" t="s">
        <v>71</v>
      </c>
      <c r="D3" s="98"/>
      <c r="E3" s="98"/>
      <c r="F3" s="98"/>
      <c r="G3" s="98"/>
      <c r="H3" s="98"/>
      <c r="L3" s="98"/>
      <c r="M3" s="98"/>
      <c r="N3" s="98"/>
      <c r="O3" s="98"/>
      <c r="P3" s="98"/>
    </row>
    <row r="4" spans="1:17" ht="16.5" customHeight="1">
      <c r="I4" s="19" t="s">
        <v>72</v>
      </c>
    </row>
    <row r="5" spans="1:17" ht="22.5" customHeight="1">
      <c r="B5" s="100"/>
      <c r="C5" s="128" t="s">
        <v>73</v>
      </c>
      <c r="D5" s="129" t="s">
        <v>8</v>
      </c>
      <c r="E5" s="130" t="s">
        <v>74</v>
      </c>
      <c r="F5" s="131"/>
      <c r="G5" s="132"/>
      <c r="H5" s="129" t="s">
        <v>75</v>
      </c>
      <c r="I5" s="129" t="s">
        <v>76</v>
      </c>
    </row>
    <row r="6" spans="1:17" ht="22.5" customHeight="1">
      <c r="C6" s="133" t="s">
        <v>77</v>
      </c>
      <c r="D6" s="134"/>
      <c r="E6" s="133" t="s">
        <v>78</v>
      </c>
      <c r="F6" s="135" t="s">
        <v>79</v>
      </c>
      <c r="G6" s="135" t="s">
        <v>80</v>
      </c>
      <c r="H6" s="134"/>
      <c r="I6" s="134"/>
    </row>
    <row r="7" spans="1:17" ht="22.5" customHeight="1">
      <c r="C7" s="136" t="s">
        <v>81</v>
      </c>
      <c r="D7" s="26" t="s">
        <v>13</v>
      </c>
      <c r="E7" s="137">
        <v>703933</v>
      </c>
      <c r="F7" s="137">
        <v>131332</v>
      </c>
      <c r="G7" s="137">
        <v>572601</v>
      </c>
      <c r="H7" s="137">
        <v>36646</v>
      </c>
      <c r="I7" s="138">
        <v>1157</v>
      </c>
    </row>
    <row r="8" spans="1:17" ht="22.5" customHeight="1">
      <c r="C8" s="136"/>
      <c r="D8" s="30" t="s">
        <v>14</v>
      </c>
      <c r="E8" s="109">
        <v>332721</v>
      </c>
      <c r="F8" s="111">
        <v>34733</v>
      </c>
      <c r="G8" s="111">
        <v>297988</v>
      </c>
      <c r="H8" s="111">
        <v>19828</v>
      </c>
      <c r="I8" s="109">
        <v>647</v>
      </c>
      <c r="Q8" s="64"/>
    </row>
    <row r="9" spans="1:17" ht="22.5" customHeight="1">
      <c r="C9" s="136"/>
      <c r="D9" s="30" t="s">
        <v>16</v>
      </c>
      <c r="E9" s="109">
        <v>128893</v>
      </c>
      <c r="F9" s="111">
        <v>22386</v>
      </c>
      <c r="G9" s="111">
        <v>106507</v>
      </c>
      <c r="H9" s="111">
        <v>8255</v>
      </c>
      <c r="I9" s="109">
        <v>245</v>
      </c>
    </row>
    <row r="10" spans="1:17" ht="22.5" customHeight="1">
      <c r="C10" s="136"/>
      <c r="D10" s="30" t="s">
        <v>17</v>
      </c>
      <c r="E10" s="109">
        <v>112879</v>
      </c>
      <c r="F10" s="111">
        <v>39365</v>
      </c>
      <c r="G10" s="111">
        <v>73514</v>
      </c>
      <c r="H10" s="111">
        <v>4392</v>
      </c>
      <c r="I10" s="109">
        <v>95</v>
      </c>
    </row>
    <row r="11" spans="1:17" ht="22.5" customHeight="1">
      <c r="C11" s="139"/>
      <c r="D11" s="36" t="s">
        <v>18</v>
      </c>
      <c r="E11" s="114">
        <v>129440</v>
      </c>
      <c r="F11" s="116">
        <v>34848</v>
      </c>
      <c r="G11" s="116">
        <v>94592</v>
      </c>
      <c r="H11" s="116">
        <v>4171</v>
      </c>
      <c r="I11" s="114">
        <v>170</v>
      </c>
    </row>
    <row r="12" spans="1:17" ht="22.5" customHeight="1">
      <c r="C12" s="140" t="s">
        <v>82</v>
      </c>
      <c r="D12" s="26" t="s">
        <v>13</v>
      </c>
      <c r="E12" s="141">
        <v>709089</v>
      </c>
      <c r="F12" s="141">
        <v>124828</v>
      </c>
      <c r="G12" s="141">
        <v>584261</v>
      </c>
      <c r="H12" s="141">
        <v>37187</v>
      </c>
      <c r="I12" s="106">
        <v>1160</v>
      </c>
    </row>
    <row r="13" spans="1:17" ht="22.5" customHeight="1">
      <c r="C13" s="136"/>
      <c r="D13" s="30" t="s">
        <v>14</v>
      </c>
      <c r="E13" s="109">
        <v>337838</v>
      </c>
      <c r="F13" s="109">
        <v>28265</v>
      </c>
      <c r="G13" s="109">
        <v>309573</v>
      </c>
      <c r="H13" s="109">
        <v>20160</v>
      </c>
      <c r="I13" s="109">
        <v>654</v>
      </c>
    </row>
    <row r="14" spans="1:17" ht="22.5" customHeight="1">
      <c r="C14" s="136"/>
      <c r="D14" s="30" t="s">
        <v>16</v>
      </c>
      <c r="E14" s="109">
        <v>128928</v>
      </c>
      <c r="F14" s="109">
        <v>22271</v>
      </c>
      <c r="G14" s="109">
        <v>106657</v>
      </c>
      <c r="H14" s="109">
        <v>8360</v>
      </c>
      <c r="I14" s="109">
        <v>244</v>
      </c>
    </row>
    <row r="15" spans="1:17" ht="22.5" customHeight="1">
      <c r="C15" s="136"/>
      <c r="D15" s="30" t="s">
        <v>17</v>
      </c>
      <c r="E15" s="109">
        <v>112883</v>
      </c>
      <c r="F15" s="109">
        <v>39365</v>
      </c>
      <c r="G15" s="109">
        <v>73518</v>
      </c>
      <c r="H15" s="109">
        <v>4449</v>
      </c>
      <c r="I15" s="109">
        <v>94</v>
      </c>
    </row>
    <row r="16" spans="1:17" ht="22.5" customHeight="1">
      <c r="C16" s="139"/>
      <c r="D16" s="36" t="s">
        <v>18</v>
      </c>
      <c r="E16" s="114">
        <v>129440</v>
      </c>
      <c r="F16" s="114">
        <v>34927</v>
      </c>
      <c r="G16" s="114">
        <v>94513</v>
      </c>
      <c r="H16" s="114">
        <v>4218</v>
      </c>
      <c r="I16" s="114">
        <v>168</v>
      </c>
    </row>
    <row r="17" spans="2:11" ht="22.5" customHeight="1">
      <c r="C17" s="140" t="s">
        <v>83</v>
      </c>
      <c r="D17" s="26" t="s">
        <v>13</v>
      </c>
      <c r="E17" s="141">
        <v>718861</v>
      </c>
      <c r="F17" s="141">
        <v>126424</v>
      </c>
      <c r="G17" s="141">
        <v>592437</v>
      </c>
      <c r="H17" s="141">
        <v>37485</v>
      </c>
      <c r="I17" s="106">
        <v>1169</v>
      </c>
    </row>
    <row r="18" spans="2:11" ht="22.5" customHeight="1">
      <c r="B18" s="100"/>
      <c r="C18" s="136"/>
      <c r="D18" s="30" t="s">
        <v>14</v>
      </c>
      <c r="E18" s="109">
        <v>344379</v>
      </c>
      <c r="F18" s="109">
        <v>28598</v>
      </c>
      <c r="G18" s="109">
        <v>315781</v>
      </c>
      <c r="H18" s="109">
        <v>20302</v>
      </c>
      <c r="I18" s="109">
        <v>658</v>
      </c>
    </row>
    <row r="19" spans="2:11" ht="22.5" customHeight="1">
      <c r="B19" s="121"/>
      <c r="C19" s="136"/>
      <c r="D19" s="30" t="s">
        <v>16</v>
      </c>
      <c r="E19" s="109">
        <v>130210</v>
      </c>
      <c r="F19" s="109">
        <v>22420</v>
      </c>
      <c r="G19" s="109">
        <v>107790</v>
      </c>
      <c r="H19" s="109">
        <v>8477</v>
      </c>
      <c r="I19" s="109">
        <v>248</v>
      </c>
    </row>
    <row r="20" spans="2:11" ht="22.5" customHeight="1">
      <c r="B20" s="121"/>
      <c r="C20" s="136"/>
      <c r="D20" s="30" t="s">
        <v>17</v>
      </c>
      <c r="E20" s="109">
        <v>114832</v>
      </c>
      <c r="F20" s="109">
        <v>40479</v>
      </c>
      <c r="G20" s="109">
        <v>74353</v>
      </c>
      <c r="H20" s="109">
        <v>4461</v>
      </c>
      <c r="I20" s="109">
        <v>95</v>
      </c>
    </row>
    <row r="21" spans="2:11" ht="22.5" customHeight="1">
      <c r="B21" s="121"/>
      <c r="C21" s="139"/>
      <c r="D21" s="36" t="s">
        <v>18</v>
      </c>
      <c r="E21" s="114">
        <v>129440</v>
      </c>
      <c r="F21" s="114">
        <v>34927</v>
      </c>
      <c r="G21" s="114">
        <v>94513</v>
      </c>
      <c r="H21" s="114">
        <v>4245</v>
      </c>
      <c r="I21" s="114">
        <v>168</v>
      </c>
      <c r="K21" s="122"/>
    </row>
    <row r="22" spans="2:11" ht="22.5" customHeight="1">
      <c r="B22" s="123"/>
      <c r="C22" s="140" t="s">
        <v>84</v>
      </c>
      <c r="D22" s="26" t="s">
        <v>13</v>
      </c>
      <c r="E22" s="141">
        <v>722291</v>
      </c>
      <c r="F22" s="141">
        <v>126652</v>
      </c>
      <c r="G22" s="141">
        <v>595639</v>
      </c>
      <c r="H22" s="141">
        <v>37724</v>
      </c>
      <c r="I22" s="106">
        <v>1176</v>
      </c>
    </row>
    <row r="23" spans="2:11" ht="22.5" customHeight="1">
      <c r="B23" s="121"/>
      <c r="C23" s="136"/>
      <c r="D23" s="30" t="s">
        <v>14</v>
      </c>
      <c r="E23" s="109">
        <v>347469</v>
      </c>
      <c r="F23" s="109">
        <v>29676</v>
      </c>
      <c r="G23" s="109">
        <v>317793</v>
      </c>
      <c r="H23" s="109">
        <v>20476</v>
      </c>
      <c r="I23" s="109">
        <v>664</v>
      </c>
    </row>
    <row r="24" spans="2:11" ht="22.5" customHeight="1">
      <c r="B24" s="121"/>
      <c r="C24" s="136"/>
      <c r="D24" s="30" t="s">
        <v>16</v>
      </c>
      <c r="E24" s="109">
        <v>130791</v>
      </c>
      <c r="F24" s="109">
        <v>22069</v>
      </c>
      <c r="G24" s="109">
        <v>108722</v>
      </c>
      <c r="H24" s="109">
        <v>8514</v>
      </c>
      <c r="I24" s="109">
        <v>248</v>
      </c>
    </row>
    <row r="25" spans="2:11" ht="22.5" customHeight="1">
      <c r="B25" s="121"/>
      <c r="C25" s="136"/>
      <c r="D25" s="30" t="s">
        <v>17</v>
      </c>
      <c r="E25" s="109">
        <v>114512</v>
      </c>
      <c r="F25" s="109">
        <v>39920</v>
      </c>
      <c r="G25" s="109">
        <v>74592</v>
      </c>
      <c r="H25" s="109">
        <v>4475</v>
      </c>
      <c r="I25" s="109">
        <v>93</v>
      </c>
    </row>
    <row r="26" spans="2:11" ht="22.5" customHeight="1">
      <c r="B26" s="121"/>
      <c r="C26" s="139"/>
      <c r="D26" s="36" t="s">
        <v>18</v>
      </c>
      <c r="E26" s="114">
        <v>129519</v>
      </c>
      <c r="F26" s="114">
        <v>34987</v>
      </c>
      <c r="G26" s="114">
        <v>94532</v>
      </c>
      <c r="H26" s="114">
        <v>4259</v>
      </c>
      <c r="I26" s="114">
        <v>171</v>
      </c>
    </row>
    <row r="27" spans="2:11" ht="22.5" customHeight="1">
      <c r="B27" s="121"/>
      <c r="C27" s="140" t="s">
        <v>85</v>
      </c>
      <c r="D27" s="26" t="s">
        <v>13</v>
      </c>
      <c r="E27" s="141">
        <v>736872</v>
      </c>
      <c r="F27" s="141">
        <v>126879</v>
      </c>
      <c r="G27" s="141">
        <v>609993</v>
      </c>
      <c r="H27" s="141">
        <v>38170</v>
      </c>
      <c r="I27" s="106">
        <v>1188</v>
      </c>
    </row>
    <row r="28" spans="2:11" ht="22.5" customHeight="1">
      <c r="B28" s="121"/>
      <c r="C28" s="136"/>
      <c r="D28" s="30" t="s">
        <v>14</v>
      </c>
      <c r="E28" s="109">
        <v>361302</v>
      </c>
      <c r="F28" s="109">
        <v>33994</v>
      </c>
      <c r="G28" s="109">
        <v>327308</v>
      </c>
      <c r="H28" s="109">
        <v>20795</v>
      </c>
      <c r="I28" s="109">
        <v>674</v>
      </c>
    </row>
    <row r="29" spans="2:11" ht="22.5" customHeight="1">
      <c r="B29" s="121"/>
      <c r="C29" s="136"/>
      <c r="D29" s="30" t="s">
        <v>16</v>
      </c>
      <c r="E29" s="109">
        <v>127556</v>
      </c>
      <c r="F29" s="109">
        <v>18550</v>
      </c>
      <c r="G29" s="109">
        <v>109006</v>
      </c>
      <c r="H29" s="109">
        <v>8625</v>
      </c>
      <c r="I29" s="109">
        <v>248</v>
      </c>
    </row>
    <row r="30" spans="2:11" ht="22.5" customHeight="1">
      <c r="B30" s="121"/>
      <c r="C30" s="136"/>
      <c r="D30" s="30" t="s">
        <v>17</v>
      </c>
      <c r="E30" s="109">
        <v>127809</v>
      </c>
      <c r="F30" s="109">
        <v>40194</v>
      </c>
      <c r="G30" s="109">
        <v>87615</v>
      </c>
      <c r="H30" s="109">
        <v>4466</v>
      </c>
      <c r="I30" s="109">
        <v>95</v>
      </c>
    </row>
    <row r="31" spans="2:11" ht="22.5" customHeight="1">
      <c r="B31" s="121"/>
      <c r="C31" s="139"/>
      <c r="D31" s="36" t="s">
        <v>18</v>
      </c>
      <c r="E31" s="109">
        <v>120205</v>
      </c>
      <c r="F31" s="109">
        <v>34141</v>
      </c>
      <c r="G31" s="109">
        <v>86064</v>
      </c>
      <c r="H31" s="109">
        <v>4284</v>
      </c>
      <c r="I31" s="109">
        <v>171</v>
      </c>
    </row>
    <row r="32" spans="2:11" ht="22.5" customHeight="1">
      <c r="B32" s="121"/>
      <c r="C32" s="140" t="s">
        <v>86</v>
      </c>
      <c r="D32" s="26" t="s">
        <v>13</v>
      </c>
      <c r="E32" s="141">
        <v>742686</v>
      </c>
      <c r="F32" s="141">
        <v>127615</v>
      </c>
      <c r="G32" s="141">
        <v>615071</v>
      </c>
      <c r="H32" s="141">
        <v>38651</v>
      </c>
      <c r="I32" s="106">
        <v>1199</v>
      </c>
    </row>
    <row r="33" spans="2:21" ht="22.5" customHeight="1">
      <c r="B33" s="121"/>
      <c r="C33" s="136"/>
      <c r="D33" s="30" t="s">
        <v>14</v>
      </c>
      <c r="E33" s="109">
        <v>363250</v>
      </c>
      <c r="F33" s="109">
        <v>34695</v>
      </c>
      <c r="G33" s="109">
        <v>328555</v>
      </c>
      <c r="H33" s="109">
        <v>21095</v>
      </c>
      <c r="I33" s="109">
        <v>680</v>
      </c>
    </row>
    <row r="34" spans="2:21" ht="22.5" customHeight="1">
      <c r="B34" s="121"/>
      <c r="C34" s="136"/>
      <c r="D34" s="30" t="s">
        <v>16</v>
      </c>
      <c r="E34" s="109">
        <v>130663</v>
      </c>
      <c r="F34" s="109">
        <v>18520</v>
      </c>
      <c r="G34" s="109">
        <v>112143</v>
      </c>
      <c r="H34" s="109">
        <v>8762</v>
      </c>
      <c r="I34" s="109">
        <v>251</v>
      </c>
    </row>
    <row r="35" spans="2:21" ht="22.5" customHeight="1">
      <c r="B35" s="121"/>
      <c r="C35" s="136"/>
      <c r="D35" s="30" t="s">
        <v>17</v>
      </c>
      <c r="E35" s="109">
        <v>128637</v>
      </c>
      <c r="F35" s="109">
        <v>40259</v>
      </c>
      <c r="G35" s="109">
        <v>88378</v>
      </c>
      <c r="H35" s="109">
        <v>4492</v>
      </c>
      <c r="I35" s="109">
        <v>95</v>
      </c>
    </row>
    <row r="36" spans="2:21" ht="22.5" customHeight="1">
      <c r="B36" s="121"/>
      <c r="C36" s="136"/>
      <c r="D36" s="36" t="s">
        <v>18</v>
      </c>
      <c r="E36" s="109">
        <v>120136</v>
      </c>
      <c r="F36" s="109">
        <v>34141</v>
      </c>
      <c r="G36" s="109">
        <v>85995</v>
      </c>
      <c r="H36" s="109">
        <v>4302</v>
      </c>
      <c r="I36" s="109">
        <v>173</v>
      </c>
      <c r="J36" s="126"/>
      <c r="K36" s="126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2:21" ht="22.5" customHeight="1">
      <c r="B37" s="121"/>
      <c r="C37" s="140" t="s">
        <v>87</v>
      </c>
      <c r="D37" s="26" t="s">
        <v>13</v>
      </c>
      <c r="E37" s="141">
        <v>745188</v>
      </c>
      <c r="F37" s="141">
        <v>123367</v>
      </c>
      <c r="G37" s="141">
        <v>621821</v>
      </c>
      <c r="H37" s="141">
        <v>39010</v>
      </c>
      <c r="I37" s="106">
        <v>1212</v>
      </c>
      <c r="J37" s="126"/>
      <c r="K37" s="126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2:21" ht="22.5" customHeight="1">
      <c r="C38" s="136"/>
      <c r="D38" s="30" t="s">
        <v>14</v>
      </c>
      <c r="E38" s="109">
        <v>364678</v>
      </c>
      <c r="F38" s="109">
        <v>34000</v>
      </c>
      <c r="G38" s="109">
        <v>330678</v>
      </c>
      <c r="H38" s="109">
        <v>21363</v>
      </c>
      <c r="I38" s="109">
        <v>679</v>
      </c>
    </row>
    <row r="39" spans="2:21" ht="22.5" customHeight="1">
      <c r="C39" s="136"/>
      <c r="D39" s="30" t="s">
        <v>16</v>
      </c>
      <c r="E39" s="109">
        <v>134595</v>
      </c>
      <c r="F39" s="109">
        <v>18771</v>
      </c>
      <c r="G39" s="109">
        <v>115824</v>
      </c>
      <c r="H39" s="109">
        <v>8820</v>
      </c>
      <c r="I39" s="109">
        <v>252</v>
      </c>
    </row>
    <row r="40" spans="2:21" ht="22.5" customHeight="1">
      <c r="C40" s="136"/>
      <c r="D40" s="30" t="s">
        <v>17</v>
      </c>
      <c r="E40" s="109">
        <v>117754</v>
      </c>
      <c r="F40" s="109">
        <v>36295</v>
      </c>
      <c r="G40" s="109">
        <v>81459</v>
      </c>
      <c r="H40" s="109">
        <v>4488</v>
      </c>
      <c r="I40" s="109">
        <v>105</v>
      </c>
    </row>
    <row r="41" spans="2:21" ht="22.5" customHeight="1">
      <c r="C41" s="139"/>
      <c r="D41" s="36" t="s">
        <v>18</v>
      </c>
      <c r="E41" s="114">
        <v>128161</v>
      </c>
      <c r="F41" s="114">
        <v>34301</v>
      </c>
      <c r="G41" s="114">
        <v>93860</v>
      </c>
      <c r="H41" s="114">
        <v>4339</v>
      </c>
      <c r="I41" s="114">
        <v>176</v>
      </c>
    </row>
    <row r="42" spans="2:21" ht="22.5" customHeight="1">
      <c r="C42" s="140" t="s">
        <v>88</v>
      </c>
      <c r="D42" s="26" t="s">
        <v>13</v>
      </c>
      <c r="E42" s="141">
        <v>742299</v>
      </c>
      <c r="F42" s="141">
        <v>124892</v>
      </c>
      <c r="G42" s="141">
        <v>617407</v>
      </c>
      <c r="H42" s="141">
        <v>39575</v>
      </c>
      <c r="I42" s="106">
        <v>1230</v>
      </c>
    </row>
    <row r="43" spans="2:21" ht="22.5" customHeight="1">
      <c r="C43" s="136"/>
      <c r="D43" s="30" t="s">
        <v>14</v>
      </c>
      <c r="E43" s="109">
        <v>365582</v>
      </c>
      <c r="F43" s="109">
        <v>34678</v>
      </c>
      <c r="G43" s="109">
        <v>330904</v>
      </c>
      <c r="H43" s="109">
        <v>21736</v>
      </c>
      <c r="I43" s="109">
        <v>692</v>
      </c>
    </row>
    <row r="44" spans="2:21" ht="22.5" customHeight="1">
      <c r="C44" s="136"/>
      <c r="D44" s="30" t="s">
        <v>16</v>
      </c>
      <c r="E44" s="109">
        <v>136595</v>
      </c>
      <c r="F44" s="109">
        <v>19611</v>
      </c>
      <c r="G44" s="109">
        <v>116984</v>
      </c>
      <c r="H44" s="109">
        <v>8966</v>
      </c>
      <c r="I44" s="109">
        <v>256</v>
      </c>
      <c r="J44" s="126"/>
      <c r="K44" s="127"/>
    </row>
    <row r="45" spans="2:21" ht="22.5" customHeight="1">
      <c r="C45" s="136"/>
      <c r="D45" s="30" t="s">
        <v>17</v>
      </c>
      <c r="E45" s="109">
        <v>111987</v>
      </c>
      <c r="F45" s="109">
        <v>36295</v>
      </c>
      <c r="G45" s="109">
        <v>75692</v>
      </c>
      <c r="H45" s="109">
        <v>4501</v>
      </c>
      <c r="I45" s="109">
        <v>105</v>
      </c>
    </row>
    <row r="46" spans="2:21" ht="22.5" customHeight="1">
      <c r="C46" s="139"/>
      <c r="D46" s="36" t="s">
        <v>18</v>
      </c>
      <c r="E46" s="114">
        <v>128135</v>
      </c>
      <c r="F46" s="114">
        <v>34308</v>
      </c>
      <c r="G46" s="114">
        <v>93827</v>
      </c>
      <c r="H46" s="114">
        <v>4372</v>
      </c>
      <c r="I46" s="114">
        <v>177</v>
      </c>
    </row>
    <row r="47" spans="2:21" ht="22.5" customHeight="1">
      <c r="C47" s="140" t="s">
        <v>89</v>
      </c>
      <c r="D47" s="26" t="s">
        <v>13</v>
      </c>
      <c r="E47" s="141">
        <v>742310</v>
      </c>
      <c r="F47" s="141">
        <v>124887</v>
      </c>
      <c r="G47" s="141">
        <v>617423</v>
      </c>
      <c r="H47" s="141">
        <v>40230</v>
      </c>
      <c r="I47" s="106">
        <v>1238</v>
      </c>
    </row>
    <row r="48" spans="2:21" ht="22.5" customHeight="1">
      <c r="C48" s="136"/>
      <c r="D48" s="30" t="s">
        <v>14</v>
      </c>
      <c r="E48" s="109">
        <v>365857</v>
      </c>
      <c r="F48" s="109">
        <v>34138</v>
      </c>
      <c r="G48" s="109">
        <v>331719</v>
      </c>
      <c r="H48" s="109">
        <v>22168</v>
      </c>
      <c r="I48" s="109">
        <v>698</v>
      </c>
    </row>
    <row r="49" spans="3:9" ht="22.5" customHeight="1">
      <c r="C49" s="136"/>
      <c r="D49" s="30" t="s">
        <v>16</v>
      </c>
      <c r="E49" s="109">
        <v>134926</v>
      </c>
      <c r="F49" s="109">
        <v>19894</v>
      </c>
      <c r="G49" s="109">
        <v>115032</v>
      </c>
      <c r="H49" s="109">
        <v>9097</v>
      </c>
      <c r="I49" s="109">
        <v>257</v>
      </c>
    </row>
    <row r="50" spans="3:9" ht="22.5" customHeight="1">
      <c r="C50" s="136"/>
      <c r="D50" s="30" t="s">
        <v>17</v>
      </c>
      <c r="E50" s="109">
        <v>112938</v>
      </c>
      <c r="F50" s="109">
        <v>36343</v>
      </c>
      <c r="G50" s="109">
        <v>76595</v>
      </c>
      <c r="H50" s="109">
        <v>4502</v>
      </c>
      <c r="I50" s="109">
        <v>106</v>
      </c>
    </row>
    <row r="51" spans="3:9" ht="22.5" customHeight="1">
      <c r="C51" s="139"/>
      <c r="D51" s="36" t="s">
        <v>18</v>
      </c>
      <c r="E51" s="114">
        <v>128589</v>
      </c>
      <c r="F51" s="114">
        <v>34512</v>
      </c>
      <c r="G51" s="114">
        <v>94077</v>
      </c>
      <c r="H51" s="114">
        <v>4463</v>
      </c>
      <c r="I51" s="114">
        <v>177</v>
      </c>
    </row>
    <row r="52" spans="3:9" ht="22.5" customHeight="1">
      <c r="C52" s="140" t="s">
        <v>90</v>
      </c>
      <c r="D52" s="26" t="s">
        <v>13</v>
      </c>
      <c r="E52" s="141">
        <v>748457</v>
      </c>
      <c r="F52" s="141">
        <v>125612</v>
      </c>
      <c r="G52" s="141">
        <v>622845</v>
      </c>
      <c r="H52" s="141">
        <v>40883</v>
      </c>
      <c r="I52" s="106">
        <v>1251</v>
      </c>
    </row>
    <row r="53" spans="3:9" ht="22.5" customHeight="1">
      <c r="C53" s="136"/>
      <c r="D53" s="30" t="s">
        <v>14</v>
      </c>
      <c r="E53" s="109">
        <v>369137</v>
      </c>
      <c r="F53" s="109">
        <v>34678</v>
      </c>
      <c r="G53" s="109">
        <v>334459</v>
      </c>
      <c r="H53" s="109">
        <v>22628</v>
      </c>
      <c r="I53" s="109">
        <v>710</v>
      </c>
    </row>
    <row r="54" spans="3:9" ht="22.5" customHeight="1">
      <c r="C54" s="136"/>
      <c r="D54" s="30" t="s">
        <v>16</v>
      </c>
      <c r="E54" s="109">
        <v>135114</v>
      </c>
      <c r="F54" s="109">
        <v>19894</v>
      </c>
      <c r="G54" s="109">
        <v>115220</v>
      </c>
      <c r="H54" s="109">
        <v>9244</v>
      </c>
      <c r="I54" s="109">
        <v>258</v>
      </c>
    </row>
    <row r="55" spans="3:9" ht="22.5" customHeight="1">
      <c r="C55" s="136"/>
      <c r="D55" s="30" t="s">
        <v>17</v>
      </c>
      <c r="E55" s="109">
        <v>113147</v>
      </c>
      <c r="F55" s="109">
        <v>36296</v>
      </c>
      <c r="G55" s="109">
        <v>76851</v>
      </c>
      <c r="H55" s="109">
        <v>4514</v>
      </c>
      <c r="I55" s="109">
        <v>106</v>
      </c>
    </row>
    <row r="56" spans="3:9" ht="22.5" customHeight="1">
      <c r="C56" s="139"/>
      <c r="D56" s="36" t="s">
        <v>18</v>
      </c>
      <c r="E56" s="114">
        <v>131059</v>
      </c>
      <c r="F56" s="114">
        <v>34744</v>
      </c>
      <c r="G56" s="114">
        <v>96315</v>
      </c>
      <c r="H56" s="114">
        <v>4497</v>
      </c>
      <c r="I56" s="114">
        <v>177</v>
      </c>
    </row>
    <row r="57" spans="3:9" ht="22.5" customHeight="1">
      <c r="C57" s="140" t="s">
        <v>91</v>
      </c>
      <c r="D57" s="26" t="s">
        <v>13</v>
      </c>
      <c r="E57" s="141">
        <v>756546</v>
      </c>
      <c r="F57" s="141">
        <v>126455</v>
      </c>
      <c r="G57" s="141">
        <v>630091</v>
      </c>
      <c r="H57" s="141">
        <v>41424</v>
      </c>
      <c r="I57" s="106">
        <v>1269</v>
      </c>
    </row>
    <row r="58" spans="3:9" ht="22.5" customHeight="1">
      <c r="C58" s="136"/>
      <c r="D58" s="30" t="s">
        <v>14</v>
      </c>
      <c r="E58" s="109">
        <v>375864</v>
      </c>
      <c r="F58" s="109">
        <v>35347</v>
      </c>
      <c r="G58" s="109">
        <v>340517</v>
      </c>
      <c r="H58" s="109">
        <v>23065</v>
      </c>
      <c r="I58" s="109">
        <v>723</v>
      </c>
    </row>
    <row r="59" spans="3:9" ht="22.5" customHeight="1">
      <c r="C59" s="136"/>
      <c r="D59" s="30" t="s">
        <v>16</v>
      </c>
      <c r="E59" s="109">
        <v>136208</v>
      </c>
      <c r="F59" s="109">
        <v>19894</v>
      </c>
      <c r="G59" s="109">
        <v>116314</v>
      </c>
      <c r="H59" s="109">
        <v>9302</v>
      </c>
      <c r="I59" s="109">
        <v>260</v>
      </c>
    </row>
    <row r="60" spans="3:9" ht="22.5" customHeight="1">
      <c r="C60" s="136"/>
      <c r="D60" s="30" t="s">
        <v>17</v>
      </c>
      <c r="E60" s="109">
        <v>113409</v>
      </c>
      <c r="F60" s="109">
        <v>36296</v>
      </c>
      <c r="G60" s="109">
        <v>77113</v>
      </c>
      <c r="H60" s="109">
        <v>4536</v>
      </c>
      <c r="I60" s="109">
        <v>107</v>
      </c>
    </row>
    <row r="61" spans="3:9" ht="22.5" customHeight="1">
      <c r="C61" s="139"/>
      <c r="D61" s="36" t="s">
        <v>18</v>
      </c>
      <c r="E61" s="114">
        <v>131065</v>
      </c>
      <c r="F61" s="114">
        <v>34918</v>
      </c>
      <c r="G61" s="114">
        <v>96147</v>
      </c>
      <c r="H61" s="114">
        <v>4521</v>
      </c>
      <c r="I61" s="114">
        <v>179</v>
      </c>
    </row>
    <row r="62" spans="3:9" ht="22.5" customHeight="1">
      <c r="C62" s="140" t="s">
        <v>92</v>
      </c>
      <c r="D62" s="26" t="s">
        <v>13</v>
      </c>
      <c r="E62" s="141">
        <v>759097</v>
      </c>
      <c r="F62" s="141">
        <v>127509</v>
      </c>
      <c r="G62" s="141">
        <v>631588</v>
      </c>
      <c r="H62" s="141">
        <v>42047</v>
      </c>
      <c r="I62" s="106">
        <v>1282</v>
      </c>
    </row>
    <row r="63" spans="3:9" ht="22.5" customHeight="1">
      <c r="C63" s="136"/>
      <c r="D63" s="30" t="s">
        <v>14</v>
      </c>
      <c r="E63" s="109">
        <v>377526</v>
      </c>
      <c r="F63" s="109">
        <v>36577</v>
      </c>
      <c r="G63" s="109">
        <v>340949</v>
      </c>
      <c r="H63" s="109">
        <v>23501</v>
      </c>
      <c r="I63" s="109">
        <v>733</v>
      </c>
    </row>
    <row r="64" spans="3:9" ht="22.5" customHeight="1">
      <c r="C64" s="136"/>
      <c r="D64" s="30" t="s">
        <v>16</v>
      </c>
      <c r="E64" s="109">
        <v>136727</v>
      </c>
      <c r="F64" s="109">
        <v>19576</v>
      </c>
      <c r="G64" s="109">
        <v>117151</v>
      </c>
      <c r="H64" s="109">
        <v>9446</v>
      </c>
      <c r="I64" s="109">
        <v>260</v>
      </c>
    </row>
    <row r="65" spans="3:9" ht="22.5" customHeight="1">
      <c r="C65" s="136"/>
      <c r="D65" s="30" t="s">
        <v>17</v>
      </c>
      <c r="E65" s="109">
        <v>113764</v>
      </c>
      <c r="F65" s="109">
        <v>36423</v>
      </c>
      <c r="G65" s="109">
        <v>77341</v>
      </c>
      <c r="H65" s="109">
        <v>4542</v>
      </c>
      <c r="I65" s="109">
        <v>110</v>
      </c>
    </row>
    <row r="66" spans="3:9" ht="22.5" customHeight="1">
      <c r="C66" s="139"/>
      <c r="D66" s="36" t="s">
        <v>18</v>
      </c>
      <c r="E66" s="114">
        <v>131080</v>
      </c>
      <c r="F66" s="114">
        <v>34933</v>
      </c>
      <c r="G66" s="114">
        <v>96147</v>
      </c>
      <c r="H66" s="114">
        <v>4558</v>
      </c>
      <c r="I66" s="114">
        <v>179</v>
      </c>
    </row>
    <row r="67" spans="3:9" ht="22.5" customHeight="1">
      <c r="C67" s="140" t="s">
        <v>93</v>
      </c>
      <c r="D67" s="26" t="s">
        <v>13</v>
      </c>
      <c r="E67" s="141">
        <v>761492</v>
      </c>
      <c r="F67" s="141">
        <v>128029</v>
      </c>
      <c r="G67" s="141">
        <v>633463</v>
      </c>
      <c r="H67" s="141">
        <v>43031</v>
      </c>
      <c r="I67" s="106">
        <v>1302</v>
      </c>
    </row>
    <row r="68" spans="3:9" ht="22.5" customHeight="1">
      <c r="C68" s="136"/>
      <c r="D68" s="30" t="s">
        <v>14</v>
      </c>
      <c r="E68" s="109">
        <v>379539</v>
      </c>
      <c r="F68" s="109">
        <v>37603</v>
      </c>
      <c r="G68" s="109">
        <v>341936</v>
      </c>
      <c r="H68" s="109">
        <v>24175</v>
      </c>
      <c r="I68" s="109">
        <v>746</v>
      </c>
    </row>
    <row r="69" spans="3:9" ht="22.5" customHeight="1">
      <c r="C69" s="136"/>
      <c r="D69" s="30" t="s">
        <v>16</v>
      </c>
      <c r="E69" s="109">
        <v>136727</v>
      </c>
      <c r="F69" s="109">
        <v>19576</v>
      </c>
      <c r="G69" s="109">
        <v>117151</v>
      </c>
      <c r="H69" s="109">
        <v>9720</v>
      </c>
      <c r="I69" s="109">
        <v>260</v>
      </c>
    </row>
    <row r="70" spans="3:9" ht="22.5" customHeight="1">
      <c r="C70" s="136"/>
      <c r="D70" s="30" t="s">
        <v>17</v>
      </c>
      <c r="E70" s="109">
        <v>114098</v>
      </c>
      <c r="F70" s="109">
        <v>36003</v>
      </c>
      <c r="G70" s="109">
        <v>78095</v>
      </c>
      <c r="H70" s="109">
        <v>4549</v>
      </c>
      <c r="I70" s="109">
        <v>116</v>
      </c>
    </row>
    <row r="71" spans="3:9" ht="22.5" customHeight="1">
      <c r="C71" s="139"/>
      <c r="D71" s="36" t="s">
        <v>18</v>
      </c>
      <c r="E71" s="114">
        <v>131128</v>
      </c>
      <c r="F71" s="114">
        <v>34847</v>
      </c>
      <c r="G71" s="114">
        <v>96281</v>
      </c>
      <c r="H71" s="114">
        <v>4587</v>
      </c>
      <c r="I71" s="114">
        <v>180</v>
      </c>
    </row>
    <row r="72" spans="3:9" ht="22.5" customHeight="1">
      <c r="C72" s="140" t="s">
        <v>94</v>
      </c>
      <c r="D72" s="26" t="s">
        <v>13</v>
      </c>
      <c r="E72" s="141">
        <v>766543</v>
      </c>
      <c r="F72" s="141">
        <v>130000</v>
      </c>
      <c r="G72" s="141">
        <v>636543</v>
      </c>
      <c r="H72" s="141">
        <v>43943</v>
      </c>
      <c r="I72" s="106">
        <v>1318</v>
      </c>
    </row>
    <row r="73" spans="3:9" ht="22.5" customHeight="1">
      <c r="C73" s="136"/>
      <c r="D73" s="30" t="s">
        <v>14</v>
      </c>
      <c r="E73" s="109">
        <v>383830</v>
      </c>
      <c r="F73" s="109">
        <v>39444</v>
      </c>
      <c r="G73" s="109">
        <v>344386</v>
      </c>
      <c r="H73" s="109">
        <v>24903</v>
      </c>
      <c r="I73" s="109">
        <v>759</v>
      </c>
    </row>
    <row r="74" spans="3:9" ht="22.5" customHeight="1">
      <c r="C74" s="136"/>
      <c r="D74" s="30" t="s">
        <v>16</v>
      </c>
      <c r="E74" s="109">
        <v>136994</v>
      </c>
      <c r="F74" s="109">
        <v>19643</v>
      </c>
      <c r="G74" s="109">
        <v>117351</v>
      </c>
      <c r="H74" s="109">
        <v>9821</v>
      </c>
      <c r="I74" s="109">
        <v>262</v>
      </c>
    </row>
    <row r="75" spans="3:9" ht="22.5" customHeight="1">
      <c r="C75" s="136"/>
      <c r="D75" s="30" t="s">
        <v>17</v>
      </c>
      <c r="E75" s="109">
        <v>114161</v>
      </c>
      <c r="F75" s="109">
        <v>36066</v>
      </c>
      <c r="G75" s="109">
        <v>78095</v>
      </c>
      <c r="H75" s="109">
        <v>4609</v>
      </c>
      <c r="I75" s="109">
        <v>116</v>
      </c>
    </row>
    <row r="76" spans="3:9" ht="22.5" customHeight="1">
      <c r="C76" s="139"/>
      <c r="D76" s="36" t="s">
        <v>18</v>
      </c>
      <c r="E76" s="114">
        <v>131558</v>
      </c>
      <c r="F76" s="114">
        <v>34847</v>
      </c>
      <c r="G76" s="114">
        <v>96711</v>
      </c>
      <c r="H76" s="114">
        <v>4610</v>
      </c>
      <c r="I76" s="114">
        <v>181</v>
      </c>
    </row>
    <row r="77" spans="3:9" ht="22.5" customHeight="1">
      <c r="C77" s="140" t="s">
        <v>95</v>
      </c>
      <c r="D77" s="26" t="s">
        <v>13</v>
      </c>
      <c r="E77" s="141">
        <v>770205</v>
      </c>
      <c r="F77" s="141">
        <v>131390</v>
      </c>
      <c r="G77" s="141">
        <v>638815</v>
      </c>
      <c r="H77" s="141">
        <v>44501</v>
      </c>
      <c r="I77" s="106">
        <v>1334</v>
      </c>
    </row>
    <row r="78" spans="3:9" ht="22.5" customHeight="1">
      <c r="C78" s="136"/>
      <c r="D78" s="30" t="s">
        <v>14</v>
      </c>
      <c r="E78" s="109">
        <v>386937</v>
      </c>
      <c r="F78" s="109">
        <v>40526</v>
      </c>
      <c r="G78" s="109">
        <v>346411</v>
      </c>
      <c r="H78" s="109">
        <v>25284</v>
      </c>
      <c r="I78" s="109">
        <v>773</v>
      </c>
    </row>
    <row r="79" spans="3:9" ht="22.5" customHeight="1">
      <c r="C79" s="136"/>
      <c r="D79" s="30" t="s">
        <v>16</v>
      </c>
      <c r="E79" s="109">
        <v>136992</v>
      </c>
      <c r="F79" s="109">
        <v>19687</v>
      </c>
      <c r="G79" s="109">
        <v>117305</v>
      </c>
      <c r="H79" s="109">
        <v>9978</v>
      </c>
      <c r="I79" s="109">
        <v>262</v>
      </c>
    </row>
    <row r="80" spans="3:9" ht="22.5" customHeight="1">
      <c r="C80" s="136"/>
      <c r="D80" s="30" t="s">
        <v>17</v>
      </c>
      <c r="E80" s="109">
        <v>114714</v>
      </c>
      <c r="F80" s="109">
        <v>36330</v>
      </c>
      <c r="G80" s="109">
        <v>78384</v>
      </c>
      <c r="H80" s="109">
        <v>4614</v>
      </c>
      <c r="I80" s="109">
        <v>118</v>
      </c>
    </row>
    <row r="81" spans="3:9" ht="22.5" customHeight="1">
      <c r="C81" s="139"/>
      <c r="D81" s="36" t="s">
        <v>18</v>
      </c>
      <c r="E81" s="114">
        <v>131562</v>
      </c>
      <c r="F81" s="114">
        <v>34847</v>
      </c>
      <c r="G81" s="114">
        <v>96715</v>
      </c>
      <c r="H81" s="114">
        <v>4625</v>
      </c>
      <c r="I81" s="114">
        <v>181</v>
      </c>
    </row>
    <row r="82" spans="3:9" ht="22.5" customHeight="1">
      <c r="C82" s="140" t="s">
        <v>96</v>
      </c>
      <c r="D82" s="26" t="s">
        <v>13</v>
      </c>
      <c r="E82" s="141">
        <v>771634</v>
      </c>
      <c r="F82" s="141">
        <v>131614</v>
      </c>
      <c r="G82" s="141">
        <v>640020</v>
      </c>
      <c r="H82" s="141">
        <v>45154</v>
      </c>
      <c r="I82" s="106">
        <v>1344</v>
      </c>
    </row>
    <row r="83" spans="3:9" ht="22.5" customHeight="1">
      <c r="C83" s="136"/>
      <c r="D83" s="30" t="s">
        <v>14</v>
      </c>
      <c r="E83" s="109">
        <v>387471</v>
      </c>
      <c r="F83" s="109">
        <v>40781</v>
      </c>
      <c r="G83" s="109">
        <v>346690</v>
      </c>
      <c r="H83" s="109">
        <v>25765</v>
      </c>
      <c r="I83" s="109">
        <v>778</v>
      </c>
    </row>
    <row r="84" spans="3:9" ht="22.5" customHeight="1">
      <c r="C84" s="136"/>
      <c r="D84" s="30" t="s">
        <v>16</v>
      </c>
      <c r="E84" s="109">
        <v>136961</v>
      </c>
      <c r="F84" s="109">
        <v>19656</v>
      </c>
      <c r="G84" s="109">
        <v>117305</v>
      </c>
      <c r="H84" s="109">
        <v>10062</v>
      </c>
      <c r="I84" s="109">
        <v>263</v>
      </c>
    </row>
    <row r="85" spans="3:9" ht="22.5" customHeight="1">
      <c r="C85" s="136"/>
      <c r="D85" s="30" t="s">
        <v>17</v>
      </c>
      <c r="E85" s="109">
        <v>115636</v>
      </c>
      <c r="F85" s="109">
        <v>36330</v>
      </c>
      <c r="G85" s="109">
        <v>79306</v>
      </c>
      <c r="H85" s="109">
        <v>4638</v>
      </c>
      <c r="I85" s="109">
        <v>122</v>
      </c>
    </row>
    <row r="86" spans="3:9" ht="22.5" customHeight="1">
      <c r="C86" s="139"/>
      <c r="D86" s="36" t="s">
        <v>18</v>
      </c>
      <c r="E86" s="114">
        <v>131566</v>
      </c>
      <c r="F86" s="114">
        <v>34847</v>
      </c>
      <c r="G86" s="114">
        <v>96719</v>
      </c>
      <c r="H86" s="114">
        <v>4689</v>
      </c>
      <c r="I86" s="114">
        <v>181</v>
      </c>
    </row>
    <row r="87" spans="3:9" ht="22.5" customHeight="1">
      <c r="C87" s="140" t="s">
        <v>97</v>
      </c>
      <c r="D87" s="26" t="s">
        <v>13</v>
      </c>
      <c r="E87" s="141">
        <v>772802</v>
      </c>
      <c r="F87" s="141">
        <v>131664</v>
      </c>
      <c r="G87" s="141">
        <v>641138</v>
      </c>
      <c r="H87" s="141">
        <v>45721</v>
      </c>
      <c r="I87" s="106">
        <v>1358</v>
      </c>
    </row>
    <row r="88" spans="3:9" ht="22.5" customHeight="1">
      <c r="C88" s="136"/>
      <c r="D88" s="30" t="s">
        <v>14</v>
      </c>
      <c r="E88" s="109">
        <v>388784</v>
      </c>
      <c r="F88" s="109">
        <v>40936</v>
      </c>
      <c r="G88" s="109">
        <v>347848</v>
      </c>
      <c r="H88" s="109">
        <v>26047</v>
      </c>
      <c r="I88" s="109">
        <v>789</v>
      </c>
    </row>
    <row r="89" spans="3:9" ht="22.5" customHeight="1">
      <c r="C89" s="136"/>
      <c r="D89" s="30" t="s">
        <v>16</v>
      </c>
      <c r="E89" s="109">
        <v>137004</v>
      </c>
      <c r="F89" s="109">
        <v>19691</v>
      </c>
      <c r="G89" s="109">
        <v>117313</v>
      </c>
      <c r="H89" s="109">
        <v>10200</v>
      </c>
      <c r="I89" s="109">
        <v>263</v>
      </c>
    </row>
    <row r="90" spans="3:9" ht="22.5" customHeight="1">
      <c r="C90" s="136"/>
      <c r="D90" s="30" t="s">
        <v>17</v>
      </c>
      <c r="E90" s="109">
        <v>115397</v>
      </c>
      <c r="F90" s="109">
        <v>36151</v>
      </c>
      <c r="G90" s="109">
        <v>79246</v>
      </c>
      <c r="H90" s="109">
        <v>4716</v>
      </c>
      <c r="I90" s="109">
        <v>125</v>
      </c>
    </row>
    <row r="91" spans="3:9" ht="22.5" customHeight="1">
      <c r="C91" s="139"/>
      <c r="D91" s="36" t="s">
        <v>18</v>
      </c>
      <c r="E91" s="114">
        <v>131617</v>
      </c>
      <c r="F91" s="114">
        <v>34886</v>
      </c>
      <c r="G91" s="114">
        <v>96731</v>
      </c>
      <c r="H91" s="114">
        <v>4758</v>
      </c>
      <c r="I91" s="114">
        <v>181</v>
      </c>
    </row>
    <row r="92" spans="3:9" ht="22.5" customHeight="1">
      <c r="C92" s="140" t="s">
        <v>98</v>
      </c>
      <c r="D92" s="26" t="s">
        <v>13</v>
      </c>
      <c r="E92" s="141">
        <v>774136</v>
      </c>
      <c r="F92" s="141">
        <v>132238</v>
      </c>
      <c r="G92" s="141">
        <v>641898</v>
      </c>
      <c r="H92" s="141">
        <v>46314</v>
      </c>
      <c r="I92" s="106">
        <v>1365</v>
      </c>
    </row>
    <row r="93" spans="3:9" ht="22.5" customHeight="1">
      <c r="C93" s="136"/>
      <c r="D93" s="30" t="s">
        <v>14</v>
      </c>
      <c r="E93" s="109">
        <v>387747</v>
      </c>
      <c r="F93" s="109">
        <v>41275</v>
      </c>
      <c r="G93" s="109">
        <v>346472</v>
      </c>
      <c r="H93" s="109">
        <v>26452</v>
      </c>
      <c r="I93" s="109">
        <v>790</v>
      </c>
    </row>
    <row r="94" spans="3:9" ht="22.5" customHeight="1">
      <c r="C94" s="136"/>
      <c r="D94" s="30" t="s">
        <v>16</v>
      </c>
      <c r="E94" s="109">
        <v>137160</v>
      </c>
      <c r="F94" s="109">
        <v>19820</v>
      </c>
      <c r="G94" s="109">
        <v>117340</v>
      </c>
      <c r="H94" s="109">
        <v>10327</v>
      </c>
      <c r="I94" s="109">
        <v>264</v>
      </c>
    </row>
    <row r="95" spans="3:9" ht="22.5" customHeight="1">
      <c r="C95" s="136"/>
      <c r="D95" s="30" t="s">
        <v>17</v>
      </c>
      <c r="E95" s="109">
        <v>117568</v>
      </c>
      <c r="F95" s="109">
        <v>36257</v>
      </c>
      <c r="G95" s="109">
        <v>81311</v>
      </c>
      <c r="H95" s="109">
        <v>4764</v>
      </c>
      <c r="I95" s="109">
        <v>130</v>
      </c>
    </row>
    <row r="96" spans="3:9" ht="22.5" customHeight="1">
      <c r="C96" s="139"/>
      <c r="D96" s="36" t="s">
        <v>18</v>
      </c>
      <c r="E96" s="114">
        <v>131661</v>
      </c>
      <c r="F96" s="114">
        <v>34886</v>
      </c>
      <c r="G96" s="114">
        <v>96775</v>
      </c>
      <c r="H96" s="114">
        <v>4771</v>
      </c>
      <c r="I96" s="114">
        <v>181</v>
      </c>
    </row>
    <row r="97" spans="3:9" ht="22.5" customHeight="1">
      <c r="C97" s="142" t="s">
        <v>99</v>
      </c>
      <c r="D97" s="26" t="s">
        <v>13</v>
      </c>
      <c r="E97" s="143">
        <f>SUM(E98:E101)</f>
        <v>775377.69</v>
      </c>
      <c r="F97" s="143">
        <f>SUM(F98:F101)</f>
        <v>132284.1</v>
      </c>
      <c r="G97" s="143">
        <f>SUM(G98:G101)</f>
        <v>643093.59</v>
      </c>
      <c r="H97" s="143">
        <f>SUM(H98:H101)</f>
        <v>46774</v>
      </c>
      <c r="I97" s="144">
        <f>SUM(I98:I101)</f>
        <v>1372</v>
      </c>
    </row>
    <row r="98" spans="3:9" ht="22.5" customHeight="1">
      <c r="C98" s="145"/>
      <c r="D98" s="30" t="s">
        <v>14</v>
      </c>
      <c r="E98" s="146">
        <f>SUM(F98:G98)</f>
        <v>388624.49</v>
      </c>
      <c r="F98" s="146">
        <f>F93+561</f>
        <v>41836</v>
      </c>
      <c r="G98" s="146">
        <f>G93+316.49</f>
        <v>346788.49</v>
      </c>
      <c r="H98" s="146">
        <v>26836</v>
      </c>
      <c r="I98" s="146">
        <f>I93+5</f>
        <v>795</v>
      </c>
    </row>
    <row r="99" spans="3:9" ht="22.5" customHeight="1">
      <c r="C99" s="145"/>
      <c r="D99" s="30" t="s">
        <v>16</v>
      </c>
      <c r="E99" s="146">
        <f>SUM(F99:G99)</f>
        <v>137291.4</v>
      </c>
      <c r="F99" s="146">
        <f>F94+-521</f>
        <v>19299</v>
      </c>
      <c r="G99" s="146">
        <f>G94+652.4</f>
        <v>117992.4</v>
      </c>
      <c r="H99" s="146">
        <v>10340</v>
      </c>
      <c r="I99" s="146">
        <f>I94+3-1</f>
        <v>266</v>
      </c>
    </row>
    <row r="100" spans="3:9" ht="22.5" customHeight="1">
      <c r="C100" s="145"/>
      <c r="D100" s="30" t="s">
        <v>17</v>
      </c>
      <c r="E100" s="146">
        <f>SUM(F100:G100)</f>
        <v>117800.79999999999</v>
      </c>
      <c r="F100" s="146">
        <f>F95+6.1</f>
        <v>36263.1</v>
      </c>
      <c r="G100" s="146">
        <f>G95+226.7</f>
        <v>81537.7</v>
      </c>
      <c r="H100" s="146">
        <v>4800</v>
      </c>
      <c r="I100" s="146">
        <f>I95</f>
        <v>130</v>
      </c>
    </row>
    <row r="101" spans="3:9" ht="22.5" customHeight="1">
      <c r="C101" s="147"/>
      <c r="D101" s="36" t="s">
        <v>18</v>
      </c>
      <c r="E101" s="148">
        <f>SUM(F101:G101)</f>
        <v>131661</v>
      </c>
      <c r="F101" s="148">
        <f>F96+0</f>
        <v>34886</v>
      </c>
      <c r="G101" s="148">
        <f>G96</f>
        <v>96775</v>
      </c>
      <c r="H101" s="148">
        <v>4798</v>
      </c>
      <c r="I101" s="148">
        <f>I96</f>
        <v>181</v>
      </c>
    </row>
    <row r="102" spans="3:9" ht="22.5" customHeight="1">
      <c r="C102" s="142" t="s">
        <v>100</v>
      </c>
      <c r="D102" s="26" t="s">
        <v>13</v>
      </c>
      <c r="E102" s="143">
        <f>SUM(E103:E106)</f>
        <v>775451</v>
      </c>
      <c r="F102" s="143">
        <f>SUM(F103:F106)</f>
        <v>135649</v>
      </c>
      <c r="G102" s="143">
        <f>SUM(G103:G106)</f>
        <v>639802</v>
      </c>
      <c r="H102" s="143">
        <f>SUM(H103:H106)</f>
        <v>47244</v>
      </c>
      <c r="I102" s="144">
        <f>SUM(I103:I106)</f>
        <v>1371</v>
      </c>
    </row>
    <row r="103" spans="3:9" ht="22.5" customHeight="1">
      <c r="C103" s="145"/>
      <c r="D103" s="30" t="s">
        <v>14</v>
      </c>
      <c r="E103" s="146">
        <v>389041</v>
      </c>
      <c r="F103" s="146">
        <v>43559</v>
      </c>
      <c r="G103" s="146">
        <v>345482</v>
      </c>
      <c r="H103" s="146">
        <v>27207</v>
      </c>
      <c r="I103" s="146">
        <v>792</v>
      </c>
    </row>
    <row r="104" spans="3:9" ht="22.5" customHeight="1">
      <c r="C104" s="145"/>
      <c r="D104" s="30" t="s">
        <v>16</v>
      </c>
      <c r="E104" s="146">
        <v>137349</v>
      </c>
      <c r="F104" s="146">
        <v>19357</v>
      </c>
      <c r="G104" s="146">
        <v>117992</v>
      </c>
      <c r="H104" s="146">
        <v>10346</v>
      </c>
      <c r="I104" s="146">
        <v>266</v>
      </c>
    </row>
    <row r="105" spans="3:9" ht="22.5" customHeight="1">
      <c r="C105" s="145"/>
      <c r="D105" s="30" t="s">
        <v>17</v>
      </c>
      <c r="E105" s="146">
        <v>118351</v>
      </c>
      <c r="F105" s="146">
        <v>36784</v>
      </c>
      <c r="G105" s="146">
        <v>81567</v>
      </c>
      <c r="H105" s="146">
        <v>4836</v>
      </c>
      <c r="I105" s="146">
        <v>131</v>
      </c>
    </row>
    <row r="106" spans="3:9" ht="22.5" customHeight="1">
      <c r="C106" s="147"/>
      <c r="D106" s="36" t="s">
        <v>18</v>
      </c>
      <c r="E106" s="148">
        <v>130710</v>
      </c>
      <c r="F106" s="148">
        <v>35949</v>
      </c>
      <c r="G106" s="148">
        <v>94761</v>
      </c>
      <c r="H106" s="148">
        <v>4855</v>
      </c>
      <c r="I106" s="148">
        <v>182</v>
      </c>
    </row>
    <row r="107" spans="3:9" ht="22.5" customHeight="1">
      <c r="C107" s="142" t="s">
        <v>101</v>
      </c>
      <c r="D107" s="26" t="s">
        <v>13</v>
      </c>
      <c r="E107" s="143">
        <v>777898</v>
      </c>
      <c r="F107" s="143">
        <v>136139</v>
      </c>
      <c r="G107" s="143">
        <v>641759</v>
      </c>
      <c r="H107" s="143">
        <v>47764</v>
      </c>
      <c r="I107" s="144">
        <v>1372</v>
      </c>
    </row>
    <row r="108" spans="3:9" ht="22.5" customHeight="1">
      <c r="C108" s="145"/>
      <c r="D108" s="30" t="s">
        <v>14</v>
      </c>
      <c r="E108" s="146">
        <v>390126</v>
      </c>
      <c r="F108" s="146">
        <v>44049</v>
      </c>
      <c r="G108" s="146">
        <v>346077</v>
      </c>
      <c r="H108" s="146">
        <v>27596</v>
      </c>
      <c r="I108" s="146">
        <v>791</v>
      </c>
    </row>
    <row r="109" spans="3:9" ht="22.5" customHeight="1">
      <c r="C109" s="145"/>
      <c r="D109" s="30" t="s">
        <v>16</v>
      </c>
      <c r="E109" s="146">
        <v>137633</v>
      </c>
      <c r="F109" s="146">
        <v>19357</v>
      </c>
      <c r="G109" s="146">
        <v>118276</v>
      </c>
      <c r="H109" s="146">
        <v>10432</v>
      </c>
      <c r="I109" s="146">
        <v>266</v>
      </c>
    </row>
    <row r="110" spans="3:9" ht="22.5" customHeight="1">
      <c r="C110" s="145"/>
      <c r="D110" s="30" t="s">
        <v>17</v>
      </c>
      <c r="E110" s="146">
        <v>118255</v>
      </c>
      <c r="F110" s="146">
        <v>36784</v>
      </c>
      <c r="G110" s="146">
        <v>81471</v>
      </c>
      <c r="H110" s="146">
        <v>4851</v>
      </c>
      <c r="I110" s="146">
        <v>133</v>
      </c>
    </row>
    <row r="111" spans="3:9" ht="22.5" customHeight="1">
      <c r="C111" s="147"/>
      <c r="D111" s="36" t="s">
        <v>18</v>
      </c>
      <c r="E111" s="148">
        <v>131884</v>
      </c>
      <c r="F111" s="148">
        <v>35949</v>
      </c>
      <c r="G111" s="148">
        <v>95935</v>
      </c>
      <c r="H111" s="148">
        <v>4885</v>
      </c>
      <c r="I111" s="148">
        <v>182</v>
      </c>
    </row>
    <row r="112" spans="3:9" ht="16.5" customHeight="1">
      <c r="I112" s="47" t="s">
        <v>40</v>
      </c>
    </row>
  </sheetData>
  <mergeCells count="25">
    <mergeCell ref="C107:C111"/>
    <mergeCell ref="C77:C81"/>
    <mergeCell ref="C82:C86"/>
    <mergeCell ref="C87:C91"/>
    <mergeCell ref="C92:C96"/>
    <mergeCell ref="C97:C101"/>
    <mergeCell ref="C102:C106"/>
    <mergeCell ref="C47:C51"/>
    <mergeCell ref="C52:C56"/>
    <mergeCell ref="C57:C61"/>
    <mergeCell ref="C62:C66"/>
    <mergeCell ref="C67:C71"/>
    <mergeCell ref="C72:C76"/>
    <mergeCell ref="C17:C21"/>
    <mergeCell ref="C22:C26"/>
    <mergeCell ref="C27:C31"/>
    <mergeCell ref="C32:C36"/>
    <mergeCell ref="C37:C41"/>
    <mergeCell ref="C42:C46"/>
    <mergeCell ref="D5:D6"/>
    <mergeCell ref="E5:G5"/>
    <mergeCell ref="H5:H6"/>
    <mergeCell ref="I5:I6"/>
    <mergeCell ref="C7:C11"/>
    <mergeCell ref="C12:C16"/>
  </mergeCells>
  <phoneticPr fontId="4"/>
  <hyperlinks>
    <hyperlink ref="A1" location="基本情報!C131" display="基本情報"/>
  </hyperlinks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61" min="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>
    <tabColor rgb="FFF8CBAD"/>
  </sheetPr>
  <dimension ref="A1:Y76"/>
  <sheetViews>
    <sheetView zoomScaleNormal="100" zoomScaleSheetLayoutView="55" workbookViewId="0">
      <selection activeCell="C4" sqref="D5:G5"/>
    </sheetView>
  </sheetViews>
  <sheetFormatPr defaultColWidth="9" defaultRowHeight="13.5"/>
  <cols>
    <col min="1" max="1" width="4.625" style="5" customWidth="1"/>
    <col min="2" max="2" width="2.125" style="5" customWidth="1"/>
    <col min="3" max="4" width="12.625" style="5" customWidth="1"/>
    <col min="5" max="25" width="14.125" style="5" customWidth="1"/>
    <col min="26" max="16384" width="9" style="5"/>
  </cols>
  <sheetData>
    <row r="1" spans="1:25" ht="13.5" customHeight="1">
      <c r="A1" s="48" t="s">
        <v>2</v>
      </c>
      <c r="B1" s="9"/>
    </row>
    <row r="2" spans="1:25" ht="13.5" customHeight="1">
      <c r="A2" s="9"/>
      <c r="B2" s="9"/>
    </row>
    <row r="3" spans="1:25" ht="21" customHeight="1">
      <c r="C3" s="97" t="s">
        <v>102</v>
      </c>
      <c r="D3" s="98"/>
      <c r="E3" s="98"/>
      <c r="F3" s="98"/>
      <c r="G3" s="149"/>
      <c r="H3" s="123"/>
      <c r="I3" s="123"/>
      <c r="J3" s="123"/>
      <c r="K3" s="150"/>
    </row>
    <row r="4" spans="1:25" ht="16.5" customHeight="1">
      <c r="C4" s="151"/>
      <c r="D4" s="151"/>
      <c r="E4" s="151"/>
      <c r="F4" s="151"/>
      <c r="G4" s="151"/>
      <c r="H4" s="151"/>
      <c r="I4" s="151"/>
      <c r="J4" s="64"/>
      <c r="K4" s="151"/>
      <c r="L4" s="64"/>
      <c r="M4" s="152"/>
      <c r="N4" s="64"/>
      <c r="O4" s="64"/>
      <c r="P4" s="153"/>
      <c r="Q4" s="64"/>
      <c r="R4" s="64"/>
      <c r="S4" s="64"/>
      <c r="T4" s="64"/>
      <c r="U4" s="64"/>
      <c r="Y4" s="154" t="s">
        <v>103</v>
      </c>
    </row>
    <row r="5" spans="1:25" ht="24" customHeight="1">
      <c r="B5" s="100"/>
      <c r="C5" s="155" t="s">
        <v>104</v>
      </c>
      <c r="D5" s="155" t="s">
        <v>8</v>
      </c>
      <c r="E5" s="155" t="s">
        <v>15</v>
      </c>
      <c r="F5" s="155" t="s">
        <v>105</v>
      </c>
      <c r="G5" s="155" t="s">
        <v>106</v>
      </c>
      <c r="H5" s="155" t="s">
        <v>60</v>
      </c>
      <c r="I5" s="155" t="s">
        <v>61</v>
      </c>
      <c r="J5" s="155" t="s">
        <v>62</v>
      </c>
      <c r="K5" s="155" t="s">
        <v>107</v>
      </c>
      <c r="L5" s="155" t="s">
        <v>108</v>
      </c>
      <c r="M5" s="155" t="s">
        <v>109</v>
      </c>
      <c r="N5" s="155" t="s">
        <v>110</v>
      </c>
      <c r="O5" s="155" t="s">
        <v>111</v>
      </c>
      <c r="P5" s="155" t="s">
        <v>112</v>
      </c>
      <c r="Q5" s="155" t="s">
        <v>113</v>
      </c>
      <c r="R5" s="155" t="s">
        <v>114</v>
      </c>
      <c r="S5" s="155" t="s">
        <v>115</v>
      </c>
      <c r="T5" s="155" t="s">
        <v>116</v>
      </c>
      <c r="U5" s="155" t="s">
        <v>117</v>
      </c>
      <c r="V5" s="155" t="s">
        <v>118</v>
      </c>
      <c r="W5" s="156" t="s">
        <v>119</v>
      </c>
      <c r="X5" s="156" t="s">
        <v>120</v>
      </c>
      <c r="Y5" s="156" t="s">
        <v>121</v>
      </c>
    </row>
    <row r="6" spans="1:25" ht="33.75" customHeight="1">
      <c r="B6" s="100"/>
      <c r="C6" s="157" t="s">
        <v>122</v>
      </c>
      <c r="D6" s="26" t="s">
        <v>13</v>
      </c>
      <c r="E6" s="158">
        <v>12639643</v>
      </c>
      <c r="F6" s="158">
        <v>12931110</v>
      </c>
      <c r="G6" s="158">
        <v>12941988</v>
      </c>
      <c r="H6" s="158">
        <v>12931195</v>
      </c>
      <c r="I6" s="158">
        <v>12780314</v>
      </c>
      <c r="J6" s="158">
        <v>12814440</v>
      </c>
      <c r="K6" s="158">
        <v>12830621</v>
      </c>
      <c r="L6" s="158">
        <v>12731746</v>
      </c>
      <c r="M6" s="158">
        <v>12525612</v>
      </c>
      <c r="N6" s="158">
        <v>12414533</v>
      </c>
      <c r="O6" s="158">
        <v>12238673</v>
      </c>
      <c r="P6" s="158">
        <v>12456296</v>
      </c>
      <c r="Q6" s="158">
        <v>12546215</v>
      </c>
      <c r="R6" s="158">
        <v>12743359</v>
      </c>
      <c r="S6" s="158">
        <v>12651978</v>
      </c>
      <c r="T6" s="158">
        <v>12868101</v>
      </c>
      <c r="U6" s="158">
        <v>13124703</v>
      </c>
      <c r="V6" s="158">
        <v>13140868</v>
      </c>
      <c r="W6" s="159">
        <f>SUM(W7:W10)</f>
        <v>13101919</v>
      </c>
      <c r="X6" s="159">
        <f>SUM(X7:X10)</f>
        <v>13130826</v>
      </c>
      <c r="Y6" s="159">
        <v>12949796</v>
      </c>
    </row>
    <row r="7" spans="1:25" ht="33.75" customHeight="1">
      <c r="B7" s="100"/>
      <c r="C7" s="157"/>
      <c r="D7" s="30" t="s">
        <v>14</v>
      </c>
      <c r="E7" s="160">
        <v>7662525</v>
      </c>
      <c r="F7" s="160">
        <v>7860847</v>
      </c>
      <c r="G7" s="160">
        <v>7867347</v>
      </c>
      <c r="H7" s="160">
        <v>7863866</v>
      </c>
      <c r="I7" s="160">
        <v>7785459</v>
      </c>
      <c r="J7" s="160">
        <v>7841698</v>
      </c>
      <c r="K7" s="160">
        <v>7865871</v>
      </c>
      <c r="L7" s="160">
        <v>7778214</v>
      </c>
      <c r="M7" s="160">
        <v>7645509</v>
      </c>
      <c r="N7" s="160">
        <v>7510834</v>
      </c>
      <c r="O7" s="160">
        <v>7419022</v>
      </c>
      <c r="P7" s="160">
        <v>7622962</v>
      </c>
      <c r="Q7" s="160">
        <v>7700775</v>
      </c>
      <c r="R7" s="160">
        <v>7838796</v>
      </c>
      <c r="S7" s="160">
        <v>7864487</v>
      </c>
      <c r="T7" s="160">
        <v>8024846</v>
      </c>
      <c r="U7" s="160">
        <v>8207856</v>
      </c>
      <c r="V7" s="160">
        <v>8239330</v>
      </c>
      <c r="W7" s="161">
        <f t="shared" ref="W7:X10" si="0">SUM(W17,W22,W27,W32,W37,W42,W47,W52,W57,W62,W67,W72)</f>
        <v>8229052</v>
      </c>
      <c r="X7" s="161">
        <f t="shared" si="0"/>
        <v>8260175</v>
      </c>
      <c r="Y7" s="161">
        <v>8149960</v>
      </c>
    </row>
    <row r="8" spans="1:25" ht="33.75" customHeight="1">
      <c r="B8" s="100"/>
      <c r="C8" s="157"/>
      <c r="D8" s="30" t="s">
        <v>16</v>
      </c>
      <c r="E8" s="160">
        <v>2441150</v>
      </c>
      <c r="F8" s="160">
        <v>2460057</v>
      </c>
      <c r="G8" s="160">
        <v>2447564</v>
      </c>
      <c r="H8" s="160">
        <v>2448457</v>
      </c>
      <c r="I8" s="160">
        <v>2421701</v>
      </c>
      <c r="J8" s="160">
        <v>2418799</v>
      </c>
      <c r="K8" s="160">
        <v>2423169</v>
      </c>
      <c r="L8" s="160">
        <v>2398598</v>
      </c>
      <c r="M8" s="160">
        <v>2383343</v>
      </c>
      <c r="N8" s="160">
        <v>2425257</v>
      </c>
      <c r="O8" s="160">
        <v>2372414</v>
      </c>
      <c r="P8" s="160">
        <v>2360955</v>
      </c>
      <c r="Q8" s="160">
        <v>2412220</v>
      </c>
      <c r="R8" s="160">
        <v>2439447</v>
      </c>
      <c r="S8" s="160">
        <v>2429369</v>
      </c>
      <c r="T8" s="160">
        <v>2452243</v>
      </c>
      <c r="U8" s="160">
        <v>2483427</v>
      </c>
      <c r="V8" s="160">
        <v>2481716</v>
      </c>
      <c r="W8" s="161">
        <f t="shared" si="0"/>
        <v>2477021</v>
      </c>
      <c r="X8" s="161">
        <f t="shared" si="0"/>
        <v>2462077</v>
      </c>
      <c r="Y8" s="161">
        <v>2421277</v>
      </c>
    </row>
    <row r="9" spans="1:25" ht="33.75" customHeight="1">
      <c r="B9" s="100"/>
      <c r="C9" s="157"/>
      <c r="D9" s="30" t="s">
        <v>17</v>
      </c>
      <c r="E9" s="160">
        <v>1122029</v>
      </c>
      <c r="F9" s="160">
        <v>1150638</v>
      </c>
      <c r="G9" s="160">
        <v>1144285</v>
      </c>
      <c r="H9" s="160">
        <v>1146981</v>
      </c>
      <c r="I9" s="160">
        <v>1150233</v>
      </c>
      <c r="J9" s="160">
        <v>1143474</v>
      </c>
      <c r="K9" s="160">
        <v>1129799</v>
      </c>
      <c r="L9" s="160">
        <v>1121347</v>
      </c>
      <c r="M9" s="160">
        <v>1093919</v>
      </c>
      <c r="N9" s="160">
        <v>1085657</v>
      </c>
      <c r="O9" s="160">
        <v>1087888</v>
      </c>
      <c r="P9" s="160">
        <v>1097034</v>
      </c>
      <c r="Q9" s="160">
        <v>1078054</v>
      </c>
      <c r="R9" s="160">
        <v>1058857</v>
      </c>
      <c r="S9" s="160">
        <v>1035490</v>
      </c>
      <c r="T9" s="160">
        <v>1039412</v>
      </c>
      <c r="U9" s="160">
        <v>1064113</v>
      </c>
      <c r="V9" s="160">
        <v>1054624</v>
      </c>
      <c r="W9" s="161">
        <f t="shared" si="0"/>
        <v>1065010</v>
      </c>
      <c r="X9" s="161">
        <f t="shared" si="0"/>
        <v>1065451</v>
      </c>
      <c r="Y9" s="161">
        <v>1035157</v>
      </c>
    </row>
    <row r="10" spans="1:25" ht="33.75" customHeight="1">
      <c r="C10" s="162"/>
      <c r="D10" s="36" t="s">
        <v>18</v>
      </c>
      <c r="E10" s="160">
        <v>1413939</v>
      </c>
      <c r="F10" s="160">
        <v>1459568</v>
      </c>
      <c r="G10" s="160">
        <v>1482792</v>
      </c>
      <c r="H10" s="160">
        <v>1471891</v>
      </c>
      <c r="I10" s="160">
        <v>1422921</v>
      </c>
      <c r="J10" s="160">
        <v>1410469</v>
      </c>
      <c r="K10" s="160">
        <v>1411782</v>
      </c>
      <c r="L10" s="160">
        <v>1433587</v>
      </c>
      <c r="M10" s="160">
        <v>1402841</v>
      </c>
      <c r="N10" s="160">
        <v>1392785</v>
      </c>
      <c r="O10" s="160">
        <v>1359349</v>
      </c>
      <c r="P10" s="160">
        <v>1375345</v>
      </c>
      <c r="Q10" s="160">
        <v>1355166</v>
      </c>
      <c r="R10" s="160">
        <v>1406259</v>
      </c>
      <c r="S10" s="160">
        <v>1322632</v>
      </c>
      <c r="T10" s="160">
        <v>1351600</v>
      </c>
      <c r="U10" s="160">
        <v>1369307</v>
      </c>
      <c r="V10" s="160">
        <v>1365198</v>
      </c>
      <c r="W10" s="161">
        <f t="shared" si="0"/>
        <v>1330836</v>
      </c>
      <c r="X10" s="161">
        <f t="shared" si="0"/>
        <v>1343123</v>
      </c>
      <c r="Y10" s="161">
        <v>1343402</v>
      </c>
    </row>
    <row r="11" spans="1:25" ht="33.75" customHeight="1">
      <c r="C11" s="163" t="s">
        <v>123</v>
      </c>
      <c r="D11" s="26" t="s">
        <v>13</v>
      </c>
      <c r="E11" s="164">
        <v>1053303</v>
      </c>
      <c r="F11" s="164">
        <v>1077592.5</v>
      </c>
      <c r="G11" s="164">
        <v>1078499</v>
      </c>
      <c r="H11" s="164">
        <v>1077599.5833333333</v>
      </c>
      <c r="I11" s="164">
        <v>1065026.1666666665</v>
      </c>
      <c r="J11" s="164">
        <v>1067870</v>
      </c>
      <c r="K11" s="164">
        <v>1069218.4166666665</v>
      </c>
      <c r="L11" s="164">
        <v>1060978.8333333333</v>
      </c>
      <c r="M11" s="164">
        <v>1043800.9999999999</v>
      </c>
      <c r="N11" s="164">
        <v>1034544.4166666666</v>
      </c>
      <c r="O11" s="164">
        <v>1019889.4166666667</v>
      </c>
      <c r="P11" s="164">
        <v>1038024.6666666667</v>
      </c>
      <c r="Q11" s="164">
        <v>1045517.9166666667</v>
      </c>
      <c r="R11" s="164">
        <v>1061946.5833333335</v>
      </c>
      <c r="S11" s="164">
        <v>1054331.5</v>
      </c>
      <c r="T11" s="164">
        <v>1072341.75</v>
      </c>
      <c r="U11" s="164">
        <v>1093725.25</v>
      </c>
      <c r="V11" s="164">
        <v>1095072.3333333335</v>
      </c>
      <c r="W11" s="165">
        <f>SUM(W12:W15)</f>
        <v>1091826.5833333335</v>
      </c>
      <c r="X11" s="165">
        <f>SUM(X12:X15)</f>
        <v>1094235.5</v>
      </c>
      <c r="Y11" s="165">
        <v>1079149.6666666667</v>
      </c>
    </row>
    <row r="12" spans="1:25" ht="33.75" customHeight="1">
      <c r="C12" s="166"/>
      <c r="D12" s="30" t="s">
        <v>14</v>
      </c>
      <c r="E12" s="167">
        <v>638544</v>
      </c>
      <c r="F12" s="160">
        <v>655070.58333333337</v>
      </c>
      <c r="G12" s="160">
        <v>655612.25</v>
      </c>
      <c r="H12" s="167">
        <v>655322.16666666663</v>
      </c>
      <c r="I12" s="167">
        <v>648788.25</v>
      </c>
      <c r="J12" s="167">
        <v>653474.83333333337</v>
      </c>
      <c r="K12" s="167">
        <v>655489.25</v>
      </c>
      <c r="L12" s="167">
        <v>648184.5</v>
      </c>
      <c r="M12" s="167">
        <v>637125.75</v>
      </c>
      <c r="N12" s="167">
        <v>625902.83333333337</v>
      </c>
      <c r="O12" s="167">
        <v>618251.83333333337</v>
      </c>
      <c r="P12" s="167">
        <v>635246.83333333337</v>
      </c>
      <c r="Q12" s="167">
        <v>641731.25</v>
      </c>
      <c r="R12" s="167">
        <v>653233</v>
      </c>
      <c r="S12" s="167">
        <v>655373.91666666663</v>
      </c>
      <c r="T12" s="167">
        <v>668737.16666666663</v>
      </c>
      <c r="U12" s="167">
        <v>683988</v>
      </c>
      <c r="V12" s="167">
        <v>686610.83333333337</v>
      </c>
      <c r="W12" s="168">
        <f t="shared" ref="W12:X15" si="1">W7/12</f>
        <v>685754.33333333337</v>
      </c>
      <c r="X12" s="168">
        <f t="shared" si="1"/>
        <v>688347.91666666663</v>
      </c>
      <c r="Y12" s="168">
        <v>679163.33333333337</v>
      </c>
    </row>
    <row r="13" spans="1:25" ht="33.75" customHeight="1">
      <c r="C13" s="166"/>
      <c r="D13" s="30" t="s">
        <v>16</v>
      </c>
      <c r="E13" s="167">
        <v>203429</v>
      </c>
      <c r="F13" s="167">
        <v>205004.75</v>
      </c>
      <c r="G13" s="167">
        <v>203963.66666666666</v>
      </c>
      <c r="H13" s="167">
        <v>204038.08333333334</v>
      </c>
      <c r="I13" s="167">
        <v>201808.41666666666</v>
      </c>
      <c r="J13" s="167">
        <v>201566.58333333334</v>
      </c>
      <c r="K13" s="167">
        <v>201930.75</v>
      </c>
      <c r="L13" s="167">
        <v>199883.16666666666</v>
      </c>
      <c r="M13" s="167">
        <v>198611.91666666666</v>
      </c>
      <c r="N13" s="167">
        <v>202104.75</v>
      </c>
      <c r="O13" s="167">
        <v>197701.16666666666</v>
      </c>
      <c r="P13" s="167">
        <v>196746.25</v>
      </c>
      <c r="Q13" s="167">
        <v>201018.33333333334</v>
      </c>
      <c r="R13" s="167">
        <v>203287.25</v>
      </c>
      <c r="S13" s="167">
        <v>202447.41666666666</v>
      </c>
      <c r="T13" s="167">
        <v>204353.58333333334</v>
      </c>
      <c r="U13" s="167">
        <v>206952.25</v>
      </c>
      <c r="V13" s="167">
        <v>206809.66666666666</v>
      </c>
      <c r="W13" s="168">
        <f t="shared" si="1"/>
        <v>206418.41666666666</v>
      </c>
      <c r="X13" s="168">
        <f t="shared" si="1"/>
        <v>205173.08333333334</v>
      </c>
      <c r="Y13" s="168">
        <v>201773.08333333334</v>
      </c>
    </row>
    <row r="14" spans="1:25" ht="33.75" customHeight="1">
      <c r="C14" s="166"/>
      <c r="D14" s="30" t="s">
        <v>17</v>
      </c>
      <c r="E14" s="167">
        <v>93502</v>
      </c>
      <c r="F14" s="167">
        <v>95886.5</v>
      </c>
      <c r="G14" s="167">
        <v>95357.083333333328</v>
      </c>
      <c r="H14" s="167">
        <v>95581.75</v>
      </c>
      <c r="I14" s="167">
        <v>95852.75</v>
      </c>
      <c r="J14" s="167">
        <v>95289.5</v>
      </c>
      <c r="K14" s="167">
        <v>94149.916666666672</v>
      </c>
      <c r="L14" s="167">
        <v>93445.583333333328</v>
      </c>
      <c r="M14" s="167">
        <v>91159.916666666672</v>
      </c>
      <c r="N14" s="167">
        <v>90471.416666666672</v>
      </c>
      <c r="O14" s="167">
        <v>90657.333333333328</v>
      </c>
      <c r="P14" s="167">
        <v>91419.5</v>
      </c>
      <c r="Q14" s="167">
        <v>89837.833333333328</v>
      </c>
      <c r="R14" s="167">
        <v>88238.083333333328</v>
      </c>
      <c r="S14" s="167">
        <v>86290.833333333328</v>
      </c>
      <c r="T14" s="167">
        <v>86617.666666666672</v>
      </c>
      <c r="U14" s="167">
        <v>88676.083333333328</v>
      </c>
      <c r="V14" s="167">
        <v>87885.333333333328</v>
      </c>
      <c r="W14" s="168">
        <f t="shared" si="1"/>
        <v>88750.833333333328</v>
      </c>
      <c r="X14" s="168">
        <f t="shared" si="1"/>
        <v>88787.583333333328</v>
      </c>
      <c r="Y14" s="168">
        <v>86263.083333333328</v>
      </c>
    </row>
    <row r="15" spans="1:25" ht="33.75" customHeight="1">
      <c r="C15" s="166"/>
      <c r="D15" s="36" t="s">
        <v>18</v>
      </c>
      <c r="E15" s="167">
        <v>117828</v>
      </c>
      <c r="F15" s="167">
        <v>121630.66666666667</v>
      </c>
      <c r="G15" s="167">
        <v>123566</v>
      </c>
      <c r="H15" s="167">
        <v>122657.58333333333</v>
      </c>
      <c r="I15" s="167">
        <v>118576.75</v>
      </c>
      <c r="J15" s="167">
        <v>117539.08333333333</v>
      </c>
      <c r="K15" s="167">
        <v>117648.5</v>
      </c>
      <c r="L15" s="167">
        <v>119465.58333333333</v>
      </c>
      <c r="M15" s="167">
        <v>116903.41666666667</v>
      </c>
      <c r="N15" s="167">
        <v>116065.41666666667</v>
      </c>
      <c r="O15" s="167">
        <v>113279.08333333333</v>
      </c>
      <c r="P15" s="167">
        <v>114612.08333333333</v>
      </c>
      <c r="Q15" s="167">
        <v>112930.5</v>
      </c>
      <c r="R15" s="167">
        <v>117188.25</v>
      </c>
      <c r="S15" s="167">
        <v>110219.33333333333</v>
      </c>
      <c r="T15" s="167">
        <v>112633.33333333333</v>
      </c>
      <c r="U15" s="167">
        <v>114108.91666666667</v>
      </c>
      <c r="V15" s="167">
        <v>113766.5</v>
      </c>
      <c r="W15" s="168">
        <f t="shared" si="1"/>
        <v>110903</v>
      </c>
      <c r="X15" s="168">
        <f t="shared" si="1"/>
        <v>111926.91666666667</v>
      </c>
      <c r="Y15" s="168">
        <v>111950.16666666667</v>
      </c>
    </row>
    <row r="16" spans="1:25" ht="33.75" customHeight="1">
      <c r="C16" s="163" t="s">
        <v>124</v>
      </c>
      <c r="D16" s="26" t="s">
        <v>13</v>
      </c>
      <c r="E16" s="164">
        <v>1048026</v>
      </c>
      <c r="F16" s="169">
        <v>1051312</v>
      </c>
      <c r="G16" s="164">
        <v>1057629</v>
      </c>
      <c r="H16" s="164">
        <v>1068556</v>
      </c>
      <c r="I16" s="164">
        <v>1042640</v>
      </c>
      <c r="J16" s="164">
        <v>1022661</v>
      </c>
      <c r="K16" s="164">
        <v>1053043</v>
      </c>
      <c r="L16" s="164">
        <v>1064904</v>
      </c>
      <c r="M16" s="164">
        <v>1048220</v>
      </c>
      <c r="N16" s="164">
        <v>1008535</v>
      </c>
      <c r="O16" s="164">
        <v>1016790</v>
      </c>
      <c r="P16" s="164">
        <v>1035147</v>
      </c>
      <c r="Q16" s="164">
        <v>1029818</v>
      </c>
      <c r="R16" s="164">
        <v>1042360</v>
      </c>
      <c r="S16" s="164">
        <v>1064933</v>
      </c>
      <c r="T16" s="164">
        <v>1053979</v>
      </c>
      <c r="U16" s="164">
        <v>1081950</v>
      </c>
      <c r="V16" s="164">
        <v>1097859</v>
      </c>
      <c r="W16" s="165">
        <f>SUM(W17:W20)</f>
        <v>1091665</v>
      </c>
      <c r="X16" s="165">
        <f>SUM(X17:X20)</f>
        <v>1091071</v>
      </c>
      <c r="Y16" s="165">
        <v>1066349</v>
      </c>
    </row>
    <row r="17" spans="2:25" ht="33.75" customHeight="1">
      <c r="C17" s="166"/>
      <c r="D17" s="30" t="s">
        <v>14</v>
      </c>
      <c r="E17" s="167">
        <v>627839</v>
      </c>
      <c r="F17" s="160">
        <v>641951</v>
      </c>
      <c r="G17" s="160">
        <v>648810</v>
      </c>
      <c r="H17" s="160">
        <v>647905</v>
      </c>
      <c r="I17" s="160">
        <v>629488</v>
      </c>
      <c r="J17" s="160">
        <v>617763</v>
      </c>
      <c r="K17" s="160">
        <v>641743</v>
      </c>
      <c r="L17" s="160">
        <v>642640</v>
      </c>
      <c r="M17" s="160">
        <v>640742</v>
      </c>
      <c r="N17" s="160">
        <v>607858</v>
      </c>
      <c r="O17" s="160">
        <v>614262</v>
      </c>
      <c r="P17" s="160">
        <v>631830</v>
      </c>
      <c r="Q17" s="160">
        <v>635864</v>
      </c>
      <c r="R17" s="160">
        <v>642379</v>
      </c>
      <c r="S17" s="160">
        <v>664197</v>
      </c>
      <c r="T17" s="160">
        <v>657468</v>
      </c>
      <c r="U17" s="160">
        <v>681501</v>
      </c>
      <c r="V17" s="160">
        <v>689999</v>
      </c>
      <c r="W17" s="161">
        <v>685966</v>
      </c>
      <c r="X17" s="161">
        <v>687424</v>
      </c>
      <c r="Y17" s="161">
        <v>672525</v>
      </c>
    </row>
    <row r="18" spans="2:25" ht="33.75" customHeight="1">
      <c r="C18" s="166"/>
      <c r="D18" s="30" t="s">
        <v>16</v>
      </c>
      <c r="E18" s="167">
        <v>201937</v>
      </c>
      <c r="F18" s="167">
        <v>204954</v>
      </c>
      <c r="G18" s="167">
        <v>200527</v>
      </c>
      <c r="H18" s="167">
        <v>203435</v>
      </c>
      <c r="I18" s="167">
        <v>199210</v>
      </c>
      <c r="J18" s="167">
        <v>199308</v>
      </c>
      <c r="K18" s="167">
        <v>201246</v>
      </c>
      <c r="L18" s="167">
        <v>201972</v>
      </c>
      <c r="M18" s="167">
        <v>195905</v>
      </c>
      <c r="N18" s="167">
        <v>200222</v>
      </c>
      <c r="O18" s="167">
        <v>197872</v>
      </c>
      <c r="P18" s="167">
        <v>193571</v>
      </c>
      <c r="Q18" s="167">
        <v>194730</v>
      </c>
      <c r="R18" s="167">
        <v>200029</v>
      </c>
      <c r="S18" s="167">
        <v>201179</v>
      </c>
      <c r="T18" s="167">
        <v>203433</v>
      </c>
      <c r="U18" s="167">
        <v>204772</v>
      </c>
      <c r="V18" s="167">
        <v>207790</v>
      </c>
      <c r="W18" s="168">
        <v>205815</v>
      </c>
      <c r="X18" s="168">
        <v>205861</v>
      </c>
      <c r="Y18" s="168">
        <v>199189</v>
      </c>
    </row>
    <row r="19" spans="2:25" ht="33.75" customHeight="1">
      <c r="C19" s="166"/>
      <c r="D19" s="30" t="s">
        <v>17</v>
      </c>
      <c r="E19" s="167">
        <v>94720</v>
      </c>
      <c r="F19" s="167">
        <v>89290</v>
      </c>
      <c r="G19" s="167">
        <v>91747</v>
      </c>
      <c r="H19" s="167">
        <v>94930</v>
      </c>
      <c r="I19" s="167">
        <v>94632</v>
      </c>
      <c r="J19" s="167">
        <v>93245</v>
      </c>
      <c r="K19" s="167">
        <v>93405</v>
      </c>
      <c r="L19" s="167">
        <v>95136</v>
      </c>
      <c r="M19" s="167">
        <v>91206</v>
      </c>
      <c r="N19" s="167">
        <v>86381</v>
      </c>
      <c r="O19" s="167">
        <v>90853</v>
      </c>
      <c r="P19" s="167">
        <v>93192</v>
      </c>
      <c r="Q19" s="167">
        <v>88180</v>
      </c>
      <c r="R19" s="167">
        <v>89269</v>
      </c>
      <c r="S19" s="167">
        <v>87038</v>
      </c>
      <c r="T19" s="167">
        <v>85322</v>
      </c>
      <c r="U19" s="167">
        <v>86597</v>
      </c>
      <c r="V19" s="167">
        <v>87747</v>
      </c>
      <c r="W19" s="168">
        <v>88577</v>
      </c>
      <c r="X19" s="168">
        <v>86904</v>
      </c>
      <c r="Y19" s="168">
        <v>83854</v>
      </c>
    </row>
    <row r="20" spans="2:25" ht="33.75" customHeight="1">
      <c r="C20" s="166"/>
      <c r="D20" s="36" t="s">
        <v>18</v>
      </c>
      <c r="E20" s="167">
        <v>123530</v>
      </c>
      <c r="F20" s="167">
        <v>115117</v>
      </c>
      <c r="G20" s="167">
        <v>116545</v>
      </c>
      <c r="H20" s="167">
        <v>122286</v>
      </c>
      <c r="I20" s="167">
        <v>119310</v>
      </c>
      <c r="J20" s="167">
        <v>112345</v>
      </c>
      <c r="K20" s="167">
        <v>116649</v>
      </c>
      <c r="L20" s="167">
        <v>125156</v>
      </c>
      <c r="M20" s="167">
        <v>120367</v>
      </c>
      <c r="N20" s="167">
        <v>114074</v>
      </c>
      <c r="O20" s="167">
        <v>113803</v>
      </c>
      <c r="P20" s="167">
        <v>116554</v>
      </c>
      <c r="Q20" s="167">
        <v>111044</v>
      </c>
      <c r="R20" s="167">
        <v>110683</v>
      </c>
      <c r="S20" s="167">
        <v>112519</v>
      </c>
      <c r="T20" s="167">
        <v>107756</v>
      </c>
      <c r="U20" s="167">
        <v>109080</v>
      </c>
      <c r="V20" s="167">
        <v>112323</v>
      </c>
      <c r="W20" s="168">
        <v>111307</v>
      </c>
      <c r="X20" s="168">
        <v>110882</v>
      </c>
      <c r="Y20" s="168">
        <v>110781</v>
      </c>
    </row>
    <row r="21" spans="2:25" ht="33.75" customHeight="1">
      <c r="C21" s="163" t="s">
        <v>125</v>
      </c>
      <c r="D21" s="26" t="s">
        <v>13</v>
      </c>
      <c r="E21" s="169">
        <v>1029791</v>
      </c>
      <c r="F21" s="169">
        <v>1028770</v>
      </c>
      <c r="G21" s="164">
        <v>1040729</v>
      </c>
      <c r="H21" s="164">
        <v>1054374</v>
      </c>
      <c r="I21" s="164">
        <v>1023950</v>
      </c>
      <c r="J21" s="164">
        <v>1052469</v>
      </c>
      <c r="K21" s="164">
        <v>1047604</v>
      </c>
      <c r="L21" s="164">
        <v>1031165</v>
      </c>
      <c r="M21" s="164">
        <v>1005090</v>
      </c>
      <c r="N21" s="164">
        <v>998656</v>
      </c>
      <c r="O21" s="164">
        <v>990506</v>
      </c>
      <c r="P21" s="164">
        <v>998517</v>
      </c>
      <c r="Q21" s="164">
        <v>1013859</v>
      </c>
      <c r="R21" s="164">
        <v>1030983</v>
      </c>
      <c r="S21" s="164">
        <v>1029541</v>
      </c>
      <c r="T21" s="164">
        <v>1044430</v>
      </c>
      <c r="U21" s="164">
        <v>1040609</v>
      </c>
      <c r="V21" s="164">
        <v>1078038</v>
      </c>
      <c r="W21" s="165">
        <f>SUM(W22:W25)</f>
        <v>1083927</v>
      </c>
      <c r="X21" s="165">
        <f>SUM(X22:X25)</f>
        <v>1073745</v>
      </c>
      <c r="Y21" s="165">
        <v>1036823</v>
      </c>
    </row>
    <row r="22" spans="2:25" ht="33.75" customHeight="1">
      <c r="B22" s="100"/>
      <c r="C22" s="166"/>
      <c r="D22" s="30" t="s">
        <v>14</v>
      </c>
      <c r="E22" s="167">
        <v>616373</v>
      </c>
      <c r="F22" s="160">
        <v>623482</v>
      </c>
      <c r="G22" s="160">
        <v>632617</v>
      </c>
      <c r="H22" s="160">
        <v>648749</v>
      </c>
      <c r="I22" s="160">
        <v>620289</v>
      </c>
      <c r="J22" s="160">
        <v>642078</v>
      </c>
      <c r="K22" s="160">
        <v>644894</v>
      </c>
      <c r="L22" s="160">
        <v>633038</v>
      </c>
      <c r="M22" s="160">
        <v>617084</v>
      </c>
      <c r="N22" s="160">
        <v>606719</v>
      </c>
      <c r="O22" s="160">
        <v>596597</v>
      </c>
      <c r="P22" s="160">
        <v>607965</v>
      </c>
      <c r="Q22" s="160">
        <v>623167</v>
      </c>
      <c r="R22" s="160">
        <v>637690</v>
      </c>
      <c r="S22" s="160">
        <v>637278</v>
      </c>
      <c r="T22" s="160">
        <v>652325</v>
      </c>
      <c r="U22" s="160">
        <v>651815</v>
      </c>
      <c r="V22" s="160">
        <v>678499</v>
      </c>
      <c r="W22" s="161">
        <v>682439</v>
      </c>
      <c r="X22" s="161">
        <v>675685</v>
      </c>
      <c r="Y22" s="161">
        <v>653270</v>
      </c>
    </row>
    <row r="23" spans="2:25" ht="33.75" customHeight="1">
      <c r="C23" s="166"/>
      <c r="D23" s="30" t="s">
        <v>16</v>
      </c>
      <c r="E23" s="167">
        <v>201598</v>
      </c>
      <c r="F23" s="167">
        <v>197142</v>
      </c>
      <c r="G23" s="167">
        <v>195127</v>
      </c>
      <c r="H23" s="167">
        <v>196845</v>
      </c>
      <c r="I23" s="167">
        <v>193974</v>
      </c>
      <c r="J23" s="167">
        <v>194970</v>
      </c>
      <c r="K23" s="167">
        <v>194464</v>
      </c>
      <c r="L23" s="167">
        <v>191518</v>
      </c>
      <c r="M23" s="167">
        <v>186059</v>
      </c>
      <c r="N23" s="167">
        <v>190228</v>
      </c>
      <c r="O23" s="167">
        <v>195747</v>
      </c>
      <c r="P23" s="167">
        <v>188373</v>
      </c>
      <c r="Q23" s="167">
        <v>191419</v>
      </c>
      <c r="R23" s="167">
        <v>195167</v>
      </c>
      <c r="S23" s="167">
        <v>197538</v>
      </c>
      <c r="T23" s="167">
        <v>200333</v>
      </c>
      <c r="U23" s="167">
        <v>196477</v>
      </c>
      <c r="V23" s="167">
        <v>200518</v>
      </c>
      <c r="W23" s="168">
        <v>205189</v>
      </c>
      <c r="X23" s="168">
        <v>200978</v>
      </c>
      <c r="Y23" s="168">
        <v>193596</v>
      </c>
    </row>
    <row r="24" spans="2:25" ht="33.75" customHeight="1">
      <c r="C24" s="166"/>
      <c r="D24" s="30" t="s">
        <v>17</v>
      </c>
      <c r="E24" s="167">
        <v>92412</v>
      </c>
      <c r="F24" s="167">
        <v>88928</v>
      </c>
      <c r="G24" s="167">
        <v>94354</v>
      </c>
      <c r="H24" s="167">
        <v>91536</v>
      </c>
      <c r="I24" s="167">
        <v>95040</v>
      </c>
      <c r="J24" s="167">
        <v>94729</v>
      </c>
      <c r="K24" s="167">
        <v>93749</v>
      </c>
      <c r="L24" s="167">
        <v>90610</v>
      </c>
      <c r="M24" s="167">
        <v>88565</v>
      </c>
      <c r="N24" s="167">
        <v>86516</v>
      </c>
      <c r="O24" s="167">
        <v>88345</v>
      </c>
      <c r="P24" s="167">
        <v>90354</v>
      </c>
      <c r="Q24" s="167">
        <v>90230</v>
      </c>
      <c r="R24" s="167">
        <v>85866</v>
      </c>
      <c r="S24" s="167">
        <v>86042</v>
      </c>
      <c r="T24" s="167">
        <v>85231</v>
      </c>
      <c r="U24" s="167">
        <v>86256</v>
      </c>
      <c r="V24" s="167">
        <v>87864</v>
      </c>
      <c r="W24" s="168">
        <v>86616</v>
      </c>
      <c r="X24" s="168">
        <v>88491</v>
      </c>
      <c r="Y24" s="168">
        <v>85198</v>
      </c>
    </row>
    <row r="25" spans="2:25" ht="33.75" customHeight="1">
      <c r="C25" s="170"/>
      <c r="D25" s="36" t="s">
        <v>18</v>
      </c>
      <c r="E25" s="171">
        <v>119408</v>
      </c>
      <c r="F25" s="171">
        <v>119218</v>
      </c>
      <c r="G25" s="171">
        <v>118631</v>
      </c>
      <c r="H25" s="171">
        <v>117244</v>
      </c>
      <c r="I25" s="171">
        <v>114647</v>
      </c>
      <c r="J25" s="171">
        <v>120692</v>
      </c>
      <c r="K25" s="171">
        <v>114497</v>
      </c>
      <c r="L25" s="171">
        <v>115999</v>
      </c>
      <c r="M25" s="171">
        <v>113382</v>
      </c>
      <c r="N25" s="171">
        <v>115193</v>
      </c>
      <c r="O25" s="171">
        <v>109817</v>
      </c>
      <c r="P25" s="171">
        <v>111825</v>
      </c>
      <c r="Q25" s="171">
        <v>109043</v>
      </c>
      <c r="R25" s="171">
        <v>112260</v>
      </c>
      <c r="S25" s="171">
        <v>108683</v>
      </c>
      <c r="T25" s="171">
        <v>106541</v>
      </c>
      <c r="U25" s="171">
        <v>106061</v>
      </c>
      <c r="V25" s="171">
        <v>111157</v>
      </c>
      <c r="W25" s="172">
        <v>109683</v>
      </c>
      <c r="X25" s="172">
        <v>108591</v>
      </c>
      <c r="Y25" s="172">
        <v>104759</v>
      </c>
    </row>
    <row r="26" spans="2:25" ht="33.75" customHeight="1">
      <c r="C26" s="166" t="s">
        <v>126</v>
      </c>
      <c r="D26" s="26" t="s">
        <v>13</v>
      </c>
      <c r="E26" s="173">
        <v>1082136</v>
      </c>
      <c r="F26" s="173">
        <v>1092710</v>
      </c>
      <c r="G26" s="158">
        <v>1103866</v>
      </c>
      <c r="H26" s="158">
        <v>1110659</v>
      </c>
      <c r="I26" s="158">
        <v>1108106</v>
      </c>
      <c r="J26" s="158">
        <v>1091652</v>
      </c>
      <c r="K26" s="158">
        <v>1076419</v>
      </c>
      <c r="L26" s="158">
        <v>1116232</v>
      </c>
      <c r="M26" s="158">
        <v>1060915</v>
      </c>
      <c r="N26" s="158">
        <v>1072012</v>
      </c>
      <c r="O26" s="158">
        <v>1029746</v>
      </c>
      <c r="P26" s="158">
        <v>1057209</v>
      </c>
      <c r="Q26" s="158">
        <v>1076330</v>
      </c>
      <c r="R26" s="158">
        <v>1067636</v>
      </c>
      <c r="S26" s="158">
        <v>1099677</v>
      </c>
      <c r="T26" s="158">
        <v>1101270</v>
      </c>
      <c r="U26" s="158">
        <v>1110979</v>
      </c>
      <c r="V26" s="158">
        <v>1126881</v>
      </c>
      <c r="W26" s="159">
        <f>SUM(W27:W30)</f>
        <v>1095376</v>
      </c>
      <c r="X26" s="159">
        <f>SUM(X27:X30)</f>
        <v>1128900</v>
      </c>
      <c r="Y26" s="159">
        <v>1087826</v>
      </c>
    </row>
    <row r="27" spans="2:25" ht="33.75" customHeight="1">
      <c r="C27" s="166"/>
      <c r="D27" s="30" t="s">
        <v>14</v>
      </c>
      <c r="E27" s="167">
        <v>651730</v>
      </c>
      <c r="F27" s="160">
        <v>664313</v>
      </c>
      <c r="G27" s="160">
        <v>677246</v>
      </c>
      <c r="H27" s="160">
        <v>672101</v>
      </c>
      <c r="I27" s="160">
        <v>673294</v>
      </c>
      <c r="J27" s="160">
        <v>666506</v>
      </c>
      <c r="K27" s="160">
        <v>661289</v>
      </c>
      <c r="L27" s="160">
        <v>677637</v>
      </c>
      <c r="M27" s="160">
        <v>650757</v>
      </c>
      <c r="N27" s="160">
        <v>652419</v>
      </c>
      <c r="O27" s="160">
        <v>618123</v>
      </c>
      <c r="P27" s="160">
        <v>645171</v>
      </c>
      <c r="Q27" s="160">
        <v>661943</v>
      </c>
      <c r="R27" s="160">
        <v>657567</v>
      </c>
      <c r="S27" s="160">
        <v>679392</v>
      </c>
      <c r="T27" s="160">
        <v>688383</v>
      </c>
      <c r="U27" s="160">
        <v>699913</v>
      </c>
      <c r="V27" s="160">
        <v>704377</v>
      </c>
      <c r="W27" s="161">
        <v>688420</v>
      </c>
      <c r="X27" s="161">
        <v>708372</v>
      </c>
      <c r="Y27" s="161">
        <v>679970</v>
      </c>
    </row>
    <row r="28" spans="2:25" ht="33.75" customHeight="1">
      <c r="C28" s="166"/>
      <c r="D28" s="30" t="s">
        <v>16</v>
      </c>
      <c r="E28" s="167">
        <v>208240</v>
      </c>
      <c r="F28" s="167">
        <v>201424</v>
      </c>
      <c r="G28" s="167">
        <v>209630</v>
      </c>
      <c r="H28" s="167">
        <v>211240</v>
      </c>
      <c r="I28" s="167">
        <v>209280</v>
      </c>
      <c r="J28" s="167">
        <v>208849</v>
      </c>
      <c r="K28" s="167">
        <v>201407</v>
      </c>
      <c r="L28" s="167">
        <v>205225</v>
      </c>
      <c r="M28" s="167">
        <v>200271</v>
      </c>
      <c r="N28" s="167">
        <v>204268</v>
      </c>
      <c r="O28" s="167">
        <v>204318</v>
      </c>
      <c r="P28" s="167">
        <v>197095</v>
      </c>
      <c r="Q28" s="167">
        <v>205588</v>
      </c>
      <c r="R28" s="167">
        <v>202870</v>
      </c>
      <c r="S28" s="167">
        <v>212648</v>
      </c>
      <c r="T28" s="167">
        <v>207756</v>
      </c>
      <c r="U28" s="167">
        <v>205874</v>
      </c>
      <c r="V28" s="167">
        <v>212427</v>
      </c>
      <c r="W28" s="168">
        <v>209482</v>
      </c>
      <c r="X28" s="168">
        <v>213448</v>
      </c>
      <c r="Y28" s="168">
        <v>203205</v>
      </c>
    </row>
    <row r="29" spans="2:25" ht="33.75" customHeight="1">
      <c r="C29" s="166"/>
      <c r="D29" s="30" t="s">
        <v>17</v>
      </c>
      <c r="E29" s="167">
        <v>97658</v>
      </c>
      <c r="F29" s="167">
        <v>99583</v>
      </c>
      <c r="G29" s="167">
        <v>94099</v>
      </c>
      <c r="H29" s="167">
        <v>98098</v>
      </c>
      <c r="I29" s="167">
        <v>97011</v>
      </c>
      <c r="J29" s="167">
        <v>96435</v>
      </c>
      <c r="K29" s="167">
        <v>93923</v>
      </c>
      <c r="L29" s="167">
        <v>100891</v>
      </c>
      <c r="M29" s="167">
        <v>90767</v>
      </c>
      <c r="N29" s="167">
        <v>93464</v>
      </c>
      <c r="O29" s="167">
        <v>91180</v>
      </c>
      <c r="P29" s="167">
        <v>93737</v>
      </c>
      <c r="Q29" s="167">
        <v>92125</v>
      </c>
      <c r="R29" s="167">
        <v>89683</v>
      </c>
      <c r="S29" s="167">
        <v>91953</v>
      </c>
      <c r="T29" s="167">
        <v>88647</v>
      </c>
      <c r="U29" s="167">
        <v>90116</v>
      </c>
      <c r="V29" s="167">
        <v>92208</v>
      </c>
      <c r="W29" s="168">
        <v>86347</v>
      </c>
      <c r="X29" s="168">
        <v>92018</v>
      </c>
      <c r="Y29" s="168">
        <v>88578</v>
      </c>
    </row>
    <row r="30" spans="2:25" ht="33.75" customHeight="1">
      <c r="C30" s="170"/>
      <c r="D30" s="36" t="s">
        <v>18</v>
      </c>
      <c r="E30" s="171">
        <v>124508</v>
      </c>
      <c r="F30" s="171">
        <v>127390</v>
      </c>
      <c r="G30" s="171">
        <v>122891</v>
      </c>
      <c r="H30" s="171">
        <v>129220</v>
      </c>
      <c r="I30" s="171">
        <v>128521</v>
      </c>
      <c r="J30" s="171">
        <v>119862</v>
      </c>
      <c r="K30" s="171">
        <v>119800</v>
      </c>
      <c r="L30" s="171">
        <v>132479</v>
      </c>
      <c r="M30" s="171">
        <v>119120</v>
      </c>
      <c r="N30" s="171">
        <v>121861</v>
      </c>
      <c r="O30" s="171">
        <v>116125</v>
      </c>
      <c r="P30" s="171">
        <v>121206</v>
      </c>
      <c r="Q30" s="171">
        <v>116674</v>
      </c>
      <c r="R30" s="171">
        <v>117516</v>
      </c>
      <c r="S30" s="171">
        <v>115684</v>
      </c>
      <c r="T30" s="171">
        <v>116484</v>
      </c>
      <c r="U30" s="171">
        <v>115076</v>
      </c>
      <c r="V30" s="171">
        <v>117869</v>
      </c>
      <c r="W30" s="172">
        <v>111127</v>
      </c>
      <c r="X30" s="172">
        <v>115062</v>
      </c>
      <c r="Y30" s="172">
        <v>116073</v>
      </c>
    </row>
    <row r="31" spans="2:25" ht="33.75" customHeight="1">
      <c r="C31" s="166" t="s">
        <v>127</v>
      </c>
      <c r="D31" s="26" t="s">
        <v>13</v>
      </c>
      <c r="E31" s="173">
        <v>1083460</v>
      </c>
      <c r="F31" s="173">
        <v>1096371</v>
      </c>
      <c r="G31" s="158">
        <v>1107682</v>
      </c>
      <c r="H31" s="158">
        <v>1121765</v>
      </c>
      <c r="I31" s="158">
        <v>1112044</v>
      </c>
      <c r="J31" s="158">
        <v>1069528</v>
      </c>
      <c r="K31" s="158">
        <v>1101134</v>
      </c>
      <c r="L31" s="158">
        <v>1108538</v>
      </c>
      <c r="M31" s="158">
        <v>1081535</v>
      </c>
      <c r="N31" s="158">
        <v>1077778</v>
      </c>
      <c r="O31" s="158">
        <v>1052534</v>
      </c>
      <c r="P31" s="158">
        <v>1078885</v>
      </c>
      <c r="Q31" s="158">
        <v>1078709</v>
      </c>
      <c r="R31" s="158">
        <v>1077489</v>
      </c>
      <c r="S31" s="158">
        <v>1059728</v>
      </c>
      <c r="T31" s="158">
        <v>1056353</v>
      </c>
      <c r="U31" s="158">
        <v>1110057</v>
      </c>
      <c r="V31" s="158">
        <v>1085293</v>
      </c>
      <c r="W31" s="159">
        <f>SUM(W32:W35)</f>
        <v>1114223</v>
      </c>
      <c r="X31" s="159">
        <f>SUM(X32:X35)</f>
        <v>1112946</v>
      </c>
      <c r="Y31" s="159">
        <v>1096349</v>
      </c>
    </row>
    <row r="32" spans="2:25" ht="33.75" customHeight="1">
      <c r="C32" s="166"/>
      <c r="D32" s="30" t="s">
        <v>14</v>
      </c>
      <c r="E32" s="167">
        <v>651693</v>
      </c>
      <c r="F32" s="160">
        <v>663970</v>
      </c>
      <c r="G32" s="160">
        <v>673783</v>
      </c>
      <c r="H32" s="160">
        <v>686651</v>
      </c>
      <c r="I32" s="160">
        <v>675663</v>
      </c>
      <c r="J32" s="160">
        <v>653448</v>
      </c>
      <c r="K32" s="160">
        <v>675118</v>
      </c>
      <c r="L32" s="160">
        <v>678798</v>
      </c>
      <c r="M32" s="160">
        <v>654927</v>
      </c>
      <c r="N32" s="160">
        <v>649739</v>
      </c>
      <c r="O32" s="160">
        <v>630733</v>
      </c>
      <c r="P32" s="160">
        <v>663487</v>
      </c>
      <c r="Q32" s="160">
        <v>661492</v>
      </c>
      <c r="R32" s="160">
        <v>660888</v>
      </c>
      <c r="S32" s="160">
        <v>658001</v>
      </c>
      <c r="T32" s="160">
        <v>654302</v>
      </c>
      <c r="U32" s="160">
        <v>692093</v>
      </c>
      <c r="V32" s="160">
        <v>676409</v>
      </c>
      <c r="W32" s="161">
        <v>696852</v>
      </c>
      <c r="X32" s="161">
        <v>699073</v>
      </c>
      <c r="Y32" s="161">
        <v>683143</v>
      </c>
    </row>
    <row r="33" spans="3:25" ht="33.75" customHeight="1">
      <c r="C33" s="166"/>
      <c r="D33" s="30" t="s">
        <v>16</v>
      </c>
      <c r="E33" s="167">
        <v>207233</v>
      </c>
      <c r="F33" s="167">
        <v>209023</v>
      </c>
      <c r="G33" s="167">
        <v>204124</v>
      </c>
      <c r="H33" s="167">
        <v>202928</v>
      </c>
      <c r="I33" s="167">
        <v>210755</v>
      </c>
      <c r="J33" s="167">
        <v>199915</v>
      </c>
      <c r="K33" s="167">
        <v>205913</v>
      </c>
      <c r="L33" s="167">
        <v>208432</v>
      </c>
      <c r="M33" s="167">
        <v>204827</v>
      </c>
      <c r="N33" s="167">
        <v>207256</v>
      </c>
      <c r="O33" s="167">
        <v>204011</v>
      </c>
      <c r="P33" s="167">
        <v>200480</v>
      </c>
      <c r="Q33" s="167">
        <v>202118</v>
      </c>
      <c r="R33" s="167">
        <v>204860</v>
      </c>
      <c r="S33" s="167">
        <v>203995</v>
      </c>
      <c r="T33" s="167">
        <v>201434</v>
      </c>
      <c r="U33" s="167">
        <v>210268</v>
      </c>
      <c r="V33" s="167">
        <v>202262</v>
      </c>
      <c r="W33" s="168">
        <v>208655</v>
      </c>
      <c r="X33" s="168">
        <v>206141</v>
      </c>
      <c r="Y33" s="168">
        <v>202280</v>
      </c>
    </row>
    <row r="34" spans="3:25" ht="33.75" customHeight="1">
      <c r="C34" s="166"/>
      <c r="D34" s="30" t="s">
        <v>17</v>
      </c>
      <c r="E34" s="167">
        <v>101540</v>
      </c>
      <c r="F34" s="167">
        <v>97419</v>
      </c>
      <c r="G34" s="167">
        <v>100848</v>
      </c>
      <c r="H34" s="167">
        <v>101477</v>
      </c>
      <c r="I34" s="167">
        <v>101435</v>
      </c>
      <c r="J34" s="167">
        <v>96209</v>
      </c>
      <c r="K34" s="167">
        <v>98366</v>
      </c>
      <c r="L34" s="167">
        <v>97168</v>
      </c>
      <c r="M34" s="167">
        <v>97499</v>
      </c>
      <c r="N34" s="167">
        <v>96196</v>
      </c>
      <c r="O34" s="167">
        <v>96075</v>
      </c>
      <c r="P34" s="167">
        <v>96423</v>
      </c>
      <c r="Q34" s="167">
        <v>94995</v>
      </c>
      <c r="R34" s="167">
        <v>90685</v>
      </c>
      <c r="S34" s="167">
        <v>87058</v>
      </c>
      <c r="T34" s="167">
        <v>84957</v>
      </c>
      <c r="U34" s="167">
        <v>90967</v>
      </c>
      <c r="V34" s="167">
        <v>87976</v>
      </c>
      <c r="W34" s="168">
        <v>92546</v>
      </c>
      <c r="X34" s="168">
        <v>94088</v>
      </c>
      <c r="Y34" s="168">
        <v>88900</v>
      </c>
    </row>
    <row r="35" spans="3:25" ht="33.75" customHeight="1">
      <c r="C35" s="166"/>
      <c r="D35" s="36" t="s">
        <v>18</v>
      </c>
      <c r="E35" s="167">
        <v>122994</v>
      </c>
      <c r="F35" s="167">
        <v>125959</v>
      </c>
      <c r="G35" s="167">
        <v>128927</v>
      </c>
      <c r="H35" s="167">
        <v>130709</v>
      </c>
      <c r="I35" s="167">
        <v>124191</v>
      </c>
      <c r="J35" s="167">
        <v>119956</v>
      </c>
      <c r="K35" s="167">
        <v>121737</v>
      </c>
      <c r="L35" s="167">
        <v>124140</v>
      </c>
      <c r="M35" s="167">
        <v>124282</v>
      </c>
      <c r="N35" s="167">
        <v>124587</v>
      </c>
      <c r="O35" s="167">
        <v>121715</v>
      </c>
      <c r="P35" s="167">
        <v>118495</v>
      </c>
      <c r="Q35" s="167">
        <v>120104</v>
      </c>
      <c r="R35" s="167">
        <v>121056</v>
      </c>
      <c r="S35" s="167">
        <v>110674</v>
      </c>
      <c r="T35" s="167">
        <v>115660</v>
      </c>
      <c r="U35" s="167">
        <v>116729</v>
      </c>
      <c r="V35" s="167">
        <v>118646</v>
      </c>
      <c r="W35" s="168">
        <v>116170</v>
      </c>
      <c r="X35" s="168">
        <v>113644</v>
      </c>
      <c r="Y35" s="168">
        <v>122026</v>
      </c>
    </row>
    <row r="36" spans="3:25" ht="33.75" customHeight="1">
      <c r="C36" s="163" t="s">
        <v>128</v>
      </c>
      <c r="D36" s="26" t="s">
        <v>13</v>
      </c>
      <c r="E36" s="169">
        <v>1131051</v>
      </c>
      <c r="F36" s="169">
        <v>1194802</v>
      </c>
      <c r="G36" s="164">
        <v>1152071</v>
      </c>
      <c r="H36" s="164">
        <v>1159235</v>
      </c>
      <c r="I36" s="164">
        <v>1128942</v>
      </c>
      <c r="J36" s="164">
        <v>1154455</v>
      </c>
      <c r="K36" s="164">
        <v>1138222</v>
      </c>
      <c r="L36" s="164">
        <v>1150223</v>
      </c>
      <c r="M36" s="164">
        <v>1111258</v>
      </c>
      <c r="N36" s="164">
        <v>1138763</v>
      </c>
      <c r="O36" s="164">
        <v>1085213</v>
      </c>
      <c r="P36" s="164">
        <v>1077701</v>
      </c>
      <c r="Q36" s="164">
        <v>1093454</v>
      </c>
      <c r="R36" s="164">
        <v>1141658</v>
      </c>
      <c r="S36" s="164">
        <v>1110393</v>
      </c>
      <c r="T36" s="164">
        <v>1131414</v>
      </c>
      <c r="U36" s="164">
        <v>1150934</v>
      </c>
      <c r="V36" s="164">
        <v>1122521</v>
      </c>
      <c r="W36" s="165">
        <f>SUM(W37:W40)</f>
        <v>1134858</v>
      </c>
      <c r="X36" s="165">
        <f>SUM(X37:X40)</f>
        <v>1198621</v>
      </c>
      <c r="Y36" s="165">
        <v>1130583</v>
      </c>
    </row>
    <row r="37" spans="3:25" ht="33.75" customHeight="1">
      <c r="C37" s="166"/>
      <c r="D37" s="30" t="s">
        <v>14</v>
      </c>
      <c r="E37" s="167">
        <v>683663</v>
      </c>
      <c r="F37" s="160">
        <v>717963</v>
      </c>
      <c r="G37" s="160">
        <v>696726</v>
      </c>
      <c r="H37" s="160">
        <v>702705</v>
      </c>
      <c r="I37" s="160">
        <v>683245</v>
      </c>
      <c r="J37" s="160">
        <v>704295</v>
      </c>
      <c r="K37" s="160">
        <v>697368</v>
      </c>
      <c r="L37" s="160">
        <v>701813</v>
      </c>
      <c r="M37" s="160">
        <v>669012</v>
      </c>
      <c r="N37" s="160">
        <v>687278</v>
      </c>
      <c r="O37" s="160">
        <v>653646</v>
      </c>
      <c r="P37" s="160">
        <v>659218</v>
      </c>
      <c r="Q37" s="160">
        <v>662347</v>
      </c>
      <c r="R37" s="160">
        <v>691794</v>
      </c>
      <c r="S37" s="160">
        <v>689640</v>
      </c>
      <c r="T37" s="160">
        <v>700922</v>
      </c>
      <c r="U37" s="160">
        <v>714715</v>
      </c>
      <c r="V37" s="160">
        <v>704574</v>
      </c>
      <c r="W37" s="161">
        <v>704517</v>
      </c>
      <c r="X37" s="161">
        <v>740485</v>
      </c>
      <c r="Y37" s="161">
        <v>708685</v>
      </c>
    </row>
    <row r="38" spans="3:25" ht="33.75" customHeight="1">
      <c r="C38" s="166"/>
      <c r="D38" s="30" t="s">
        <v>16</v>
      </c>
      <c r="E38" s="167">
        <v>215134</v>
      </c>
      <c r="F38" s="167">
        <v>227356</v>
      </c>
      <c r="G38" s="167">
        <v>219565</v>
      </c>
      <c r="H38" s="167">
        <v>224074</v>
      </c>
      <c r="I38" s="167">
        <v>211822</v>
      </c>
      <c r="J38" s="167">
        <v>217682</v>
      </c>
      <c r="K38" s="167">
        <v>217252</v>
      </c>
      <c r="L38" s="167">
        <v>212485</v>
      </c>
      <c r="M38" s="167">
        <v>214388</v>
      </c>
      <c r="N38" s="167">
        <v>216617</v>
      </c>
      <c r="O38" s="167">
        <v>213151</v>
      </c>
      <c r="P38" s="167">
        <v>204034</v>
      </c>
      <c r="Q38" s="167">
        <v>215874</v>
      </c>
      <c r="R38" s="167">
        <v>219185</v>
      </c>
      <c r="S38" s="167">
        <v>207668</v>
      </c>
      <c r="T38" s="167">
        <v>213518</v>
      </c>
      <c r="U38" s="167">
        <v>216337</v>
      </c>
      <c r="V38" s="167">
        <v>209399</v>
      </c>
      <c r="W38" s="168">
        <v>215433</v>
      </c>
      <c r="X38" s="168">
        <v>247646</v>
      </c>
      <c r="Y38" s="168">
        <v>209103</v>
      </c>
    </row>
    <row r="39" spans="3:25" ht="33.75" customHeight="1">
      <c r="C39" s="166"/>
      <c r="D39" s="30" t="s">
        <v>17</v>
      </c>
      <c r="E39" s="167">
        <v>103026</v>
      </c>
      <c r="F39" s="167">
        <v>108687</v>
      </c>
      <c r="G39" s="167">
        <v>105168</v>
      </c>
      <c r="H39" s="167">
        <v>101279</v>
      </c>
      <c r="I39" s="167">
        <v>106547</v>
      </c>
      <c r="J39" s="167">
        <v>106148</v>
      </c>
      <c r="K39" s="167">
        <v>102215</v>
      </c>
      <c r="L39" s="167">
        <v>104601</v>
      </c>
      <c r="M39" s="167">
        <v>95646</v>
      </c>
      <c r="N39" s="167">
        <v>104430</v>
      </c>
      <c r="O39" s="167">
        <v>99215</v>
      </c>
      <c r="P39" s="167">
        <v>96895</v>
      </c>
      <c r="Q39" s="167">
        <v>98554</v>
      </c>
      <c r="R39" s="167">
        <v>99836</v>
      </c>
      <c r="S39" s="167">
        <v>95087</v>
      </c>
      <c r="T39" s="167">
        <v>93171</v>
      </c>
      <c r="U39" s="167">
        <v>94999</v>
      </c>
      <c r="V39" s="167">
        <v>89893</v>
      </c>
      <c r="W39" s="168">
        <v>93973</v>
      </c>
      <c r="X39" s="168">
        <v>93506</v>
      </c>
      <c r="Y39" s="168">
        <v>91622</v>
      </c>
    </row>
    <row r="40" spans="3:25" ht="33.75" customHeight="1">
      <c r="C40" s="170"/>
      <c r="D40" s="36" t="s">
        <v>18</v>
      </c>
      <c r="E40" s="171">
        <v>129228</v>
      </c>
      <c r="F40" s="171">
        <v>140796</v>
      </c>
      <c r="G40" s="171">
        <v>130612</v>
      </c>
      <c r="H40" s="171">
        <v>131177</v>
      </c>
      <c r="I40" s="171">
        <v>127328</v>
      </c>
      <c r="J40" s="171">
        <v>126330</v>
      </c>
      <c r="K40" s="171">
        <v>121387</v>
      </c>
      <c r="L40" s="171">
        <v>131324</v>
      </c>
      <c r="M40" s="171">
        <v>132212</v>
      </c>
      <c r="N40" s="171">
        <v>130438</v>
      </c>
      <c r="O40" s="171">
        <v>119201</v>
      </c>
      <c r="P40" s="171">
        <v>117554</v>
      </c>
      <c r="Q40" s="171">
        <v>116679</v>
      </c>
      <c r="R40" s="171">
        <v>130843</v>
      </c>
      <c r="S40" s="171">
        <v>117998</v>
      </c>
      <c r="T40" s="171">
        <v>123803</v>
      </c>
      <c r="U40" s="171">
        <v>124883</v>
      </c>
      <c r="V40" s="171">
        <v>118655</v>
      </c>
      <c r="W40" s="172">
        <v>120935</v>
      </c>
      <c r="X40" s="172">
        <v>116984</v>
      </c>
      <c r="Y40" s="172">
        <v>121173</v>
      </c>
    </row>
    <row r="41" spans="3:25" ht="33.75" customHeight="1">
      <c r="C41" s="163" t="s">
        <v>129</v>
      </c>
      <c r="D41" s="26" t="s">
        <v>13</v>
      </c>
      <c r="E41" s="164">
        <v>1120492</v>
      </c>
      <c r="F41" s="164">
        <v>1125969</v>
      </c>
      <c r="G41" s="164">
        <v>1119362</v>
      </c>
      <c r="H41" s="164">
        <v>1116899</v>
      </c>
      <c r="I41" s="164">
        <v>1089123</v>
      </c>
      <c r="J41" s="164">
        <v>1141012</v>
      </c>
      <c r="K41" s="164">
        <v>1119800</v>
      </c>
      <c r="L41" s="164">
        <v>1107194</v>
      </c>
      <c r="M41" s="164">
        <v>1080265</v>
      </c>
      <c r="N41" s="164">
        <v>1093218</v>
      </c>
      <c r="O41" s="164">
        <v>1050564</v>
      </c>
      <c r="P41" s="164">
        <v>1071156</v>
      </c>
      <c r="Q41" s="164">
        <v>1084840</v>
      </c>
      <c r="R41" s="164">
        <v>1129304</v>
      </c>
      <c r="S41" s="164">
        <v>1080156</v>
      </c>
      <c r="T41" s="164">
        <v>1116710</v>
      </c>
      <c r="U41" s="164">
        <v>1151265</v>
      </c>
      <c r="V41" s="164">
        <v>1132509</v>
      </c>
      <c r="W41" s="165">
        <f>SUM(W42:W45)</f>
        <v>1137441</v>
      </c>
      <c r="X41" s="165">
        <f>SUM(X42:X45)</f>
        <v>1093157</v>
      </c>
      <c r="Y41" s="165">
        <v>1129433</v>
      </c>
    </row>
    <row r="42" spans="3:25" ht="33.75" customHeight="1">
      <c r="C42" s="166"/>
      <c r="D42" s="30" t="s">
        <v>14</v>
      </c>
      <c r="E42" s="160">
        <v>669918</v>
      </c>
      <c r="F42" s="160">
        <v>681265</v>
      </c>
      <c r="G42" s="160">
        <v>675150</v>
      </c>
      <c r="H42" s="160">
        <v>674343</v>
      </c>
      <c r="I42" s="160">
        <v>660610</v>
      </c>
      <c r="J42" s="160">
        <v>692053</v>
      </c>
      <c r="K42" s="160">
        <v>676940</v>
      </c>
      <c r="L42" s="160">
        <v>675880</v>
      </c>
      <c r="M42" s="160">
        <v>651414</v>
      </c>
      <c r="N42" s="160">
        <v>656759</v>
      </c>
      <c r="O42" s="160">
        <v>634886</v>
      </c>
      <c r="P42" s="160">
        <v>653252</v>
      </c>
      <c r="Q42" s="160">
        <v>657841</v>
      </c>
      <c r="R42" s="160">
        <v>689203</v>
      </c>
      <c r="S42" s="160">
        <v>663847</v>
      </c>
      <c r="T42" s="160">
        <v>691105</v>
      </c>
      <c r="U42" s="160">
        <v>712622</v>
      </c>
      <c r="V42" s="160">
        <v>701758</v>
      </c>
      <c r="W42" s="161">
        <v>712230</v>
      </c>
      <c r="X42" s="161">
        <v>696979</v>
      </c>
      <c r="Y42" s="161">
        <v>704917</v>
      </c>
    </row>
    <row r="43" spans="3:25" ht="33.75" customHeight="1">
      <c r="C43" s="166"/>
      <c r="D43" s="30" t="s">
        <v>16</v>
      </c>
      <c r="E43" s="160">
        <v>215188</v>
      </c>
      <c r="F43" s="167">
        <v>215322</v>
      </c>
      <c r="G43" s="167">
        <v>217241</v>
      </c>
      <c r="H43" s="167">
        <v>212315</v>
      </c>
      <c r="I43" s="167">
        <v>207823</v>
      </c>
      <c r="J43" s="167">
        <v>216383</v>
      </c>
      <c r="K43" s="167">
        <v>214001</v>
      </c>
      <c r="L43" s="167">
        <v>210800</v>
      </c>
      <c r="M43" s="167">
        <v>206042</v>
      </c>
      <c r="N43" s="167">
        <v>215234</v>
      </c>
      <c r="O43" s="167">
        <v>199872</v>
      </c>
      <c r="P43" s="167">
        <v>204465</v>
      </c>
      <c r="Q43" s="167">
        <v>211184</v>
      </c>
      <c r="R43" s="167">
        <v>215692</v>
      </c>
      <c r="S43" s="167">
        <v>209218</v>
      </c>
      <c r="T43" s="167">
        <v>211119</v>
      </c>
      <c r="U43" s="167">
        <v>219713</v>
      </c>
      <c r="V43" s="167">
        <v>214829</v>
      </c>
      <c r="W43" s="168">
        <v>216049</v>
      </c>
      <c r="X43" s="168">
        <v>183428</v>
      </c>
      <c r="Y43" s="168">
        <v>214480</v>
      </c>
    </row>
    <row r="44" spans="3:25" ht="33.75" customHeight="1">
      <c r="C44" s="166"/>
      <c r="D44" s="30" t="s">
        <v>17</v>
      </c>
      <c r="E44" s="160">
        <v>106963</v>
      </c>
      <c r="F44" s="167">
        <v>102550</v>
      </c>
      <c r="G44" s="167">
        <v>100537</v>
      </c>
      <c r="H44" s="167">
        <v>101897</v>
      </c>
      <c r="I44" s="167">
        <v>99940</v>
      </c>
      <c r="J44" s="167">
        <v>105002</v>
      </c>
      <c r="K44" s="167">
        <v>102960</v>
      </c>
      <c r="L44" s="167">
        <v>98391</v>
      </c>
      <c r="M44" s="167">
        <v>101377</v>
      </c>
      <c r="N44" s="167">
        <v>99243</v>
      </c>
      <c r="O44" s="167">
        <v>95198</v>
      </c>
      <c r="P44" s="167">
        <v>94967</v>
      </c>
      <c r="Q44" s="167">
        <v>97398</v>
      </c>
      <c r="R44" s="167">
        <v>95202</v>
      </c>
      <c r="S44" s="167">
        <v>90843</v>
      </c>
      <c r="T44" s="167">
        <v>93020</v>
      </c>
      <c r="U44" s="167">
        <v>95485</v>
      </c>
      <c r="V44" s="167">
        <v>93987</v>
      </c>
      <c r="W44" s="168">
        <v>95745</v>
      </c>
      <c r="X44" s="168">
        <v>94074</v>
      </c>
      <c r="Y44" s="168">
        <v>91945</v>
      </c>
    </row>
    <row r="45" spans="3:25" ht="33.75" customHeight="1">
      <c r="C45" s="166"/>
      <c r="D45" s="36" t="s">
        <v>18</v>
      </c>
      <c r="E45" s="160">
        <v>128423</v>
      </c>
      <c r="F45" s="167">
        <v>126832</v>
      </c>
      <c r="G45" s="167">
        <v>126434</v>
      </c>
      <c r="H45" s="167">
        <v>128344</v>
      </c>
      <c r="I45" s="167">
        <v>120750</v>
      </c>
      <c r="J45" s="167">
        <v>127574</v>
      </c>
      <c r="K45" s="167">
        <v>125899</v>
      </c>
      <c r="L45" s="167">
        <v>122123</v>
      </c>
      <c r="M45" s="167">
        <v>121432</v>
      </c>
      <c r="N45" s="167">
        <v>121982</v>
      </c>
      <c r="O45" s="167">
        <v>120608</v>
      </c>
      <c r="P45" s="167">
        <v>118472</v>
      </c>
      <c r="Q45" s="167">
        <v>118417</v>
      </c>
      <c r="R45" s="167">
        <v>129207</v>
      </c>
      <c r="S45" s="167">
        <v>116248</v>
      </c>
      <c r="T45" s="167">
        <v>121466</v>
      </c>
      <c r="U45" s="167">
        <v>123445</v>
      </c>
      <c r="V45" s="167">
        <v>121935</v>
      </c>
      <c r="W45" s="168">
        <v>113417</v>
      </c>
      <c r="X45" s="168">
        <v>118676</v>
      </c>
      <c r="Y45" s="168">
        <v>118091</v>
      </c>
    </row>
    <row r="46" spans="3:25" ht="33.75" customHeight="1">
      <c r="C46" s="163" t="s">
        <v>130</v>
      </c>
      <c r="D46" s="26" t="s">
        <v>13</v>
      </c>
      <c r="E46" s="164">
        <v>1042109</v>
      </c>
      <c r="F46" s="164">
        <v>1093264</v>
      </c>
      <c r="G46" s="164">
        <v>1094477</v>
      </c>
      <c r="H46" s="164">
        <v>1053653</v>
      </c>
      <c r="I46" s="164">
        <v>1048234</v>
      </c>
      <c r="J46" s="164">
        <v>1066106</v>
      </c>
      <c r="K46" s="164">
        <v>1091636</v>
      </c>
      <c r="L46" s="164">
        <v>1049420</v>
      </c>
      <c r="M46" s="164">
        <v>1041091</v>
      </c>
      <c r="N46" s="164">
        <v>1021754</v>
      </c>
      <c r="O46" s="164">
        <v>1009898</v>
      </c>
      <c r="P46" s="164">
        <v>1031799</v>
      </c>
      <c r="Q46" s="164">
        <v>1032235</v>
      </c>
      <c r="R46" s="164">
        <v>1052944</v>
      </c>
      <c r="S46" s="164">
        <v>1076040</v>
      </c>
      <c r="T46" s="164">
        <v>1047542</v>
      </c>
      <c r="U46" s="164">
        <v>1062108</v>
      </c>
      <c r="V46" s="164">
        <v>1095370</v>
      </c>
      <c r="W46" s="165">
        <f>SUM(W47:W50)</f>
        <v>1070779</v>
      </c>
      <c r="X46" s="165">
        <f>SUM(X47:X50)</f>
        <v>1065437</v>
      </c>
      <c r="Y46" s="165">
        <v>1046040</v>
      </c>
    </row>
    <row r="47" spans="3:25" ht="33.75" customHeight="1">
      <c r="C47" s="166"/>
      <c r="D47" s="30" t="s">
        <v>14</v>
      </c>
      <c r="E47" s="160">
        <v>633626</v>
      </c>
      <c r="F47" s="160">
        <v>663098</v>
      </c>
      <c r="G47" s="160">
        <v>672616</v>
      </c>
      <c r="H47" s="160">
        <v>640160</v>
      </c>
      <c r="I47" s="160">
        <v>638290</v>
      </c>
      <c r="J47" s="160">
        <v>651743</v>
      </c>
      <c r="K47" s="160">
        <v>666479</v>
      </c>
      <c r="L47" s="160">
        <v>640506</v>
      </c>
      <c r="M47" s="160">
        <v>644747</v>
      </c>
      <c r="N47" s="160">
        <v>618001</v>
      </c>
      <c r="O47" s="160">
        <v>613011</v>
      </c>
      <c r="P47" s="160">
        <v>627375</v>
      </c>
      <c r="Q47" s="160">
        <v>632102</v>
      </c>
      <c r="R47" s="160">
        <v>642628</v>
      </c>
      <c r="S47" s="160">
        <v>666393</v>
      </c>
      <c r="T47" s="160">
        <v>649215</v>
      </c>
      <c r="U47" s="160">
        <v>664923</v>
      </c>
      <c r="V47" s="160">
        <v>685788</v>
      </c>
      <c r="W47" s="161">
        <v>672805</v>
      </c>
      <c r="X47" s="161">
        <v>672523</v>
      </c>
      <c r="Y47" s="161">
        <v>662951</v>
      </c>
    </row>
    <row r="48" spans="3:25" ht="33.75" customHeight="1">
      <c r="C48" s="166"/>
      <c r="D48" s="30" t="s">
        <v>16</v>
      </c>
      <c r="E48" s="160">
        <v>200280</v>
      </c>
      <c r="F48" s="167">
        <v>209682</v>
      </c>
      <c r="G48" s="167">
        <v>205933</v>
      </c>
      <c r="H48" s="167">
        <v>200892</v>
      </c>
      <c r="I48" s="167">
        <v>203878</v>
      </c>
      <c r="J48" s="167">
        <v>204641</v>
      </c>
      <c r="K48" s="167">
        <v>211047</v>
      </c>
      <c r="L48" s="167">
        <v>199718</v>
      </c>
      <c r="M48" s="167">
        <v>195223</v>
      </c>
      <c r="N48" s="167">
        <v>202361</v>
      </c>
      <c r="O48" s="167">
        <v>194146</v>
      </c>
      <c r="P48" s="167">
        <v>196749</v>
      </c>
      <c r="Q48" s="167">
        <v>199045</v>
      </c>
      <c r="R48" s="167">
        <v>199921</v>
      </c>
      <c r="S48" s="167">
        <v>205715</v>
      </c>
      <c r="T48" s="167">
        <v>198633</v>
      </c>
      <c r="U48" s="167">
        <v>198585</v>
      </c>
      <c r="V48" s="167">
        <v>204901</v>
      </c>
      <c r="W48" s="168">
        <v>202348</v>
      </c>
      <c r="X48" s="168">
        <v>197348</v>
      </c>
      <c r="Y48" s="168">
        <v>192124</v>
      </c>
    </row>
    <row r="49" spans="3:25" ht="33.75" customHeight="1">
      <c r="C49" s="166"/>
      <c r="D49" s="30" t="s">
        <v>17</v>
      </c>
      <c r="E49" s="160">
        <v>92114</v>
      </c>
      <c r="F49" s="167">
        <v>99922</v>
      </c>
      <c r="G49" s="167">
        <v>94555</v>
      </c>
      <c r="H49" s="167">
        <v>94641</v>
      </c>
      <c r="I49" s="167">
        <v>91935</v>
      </c>
      <c r="J49" s="167">
        <v>96114</v>
      </c>
      <c r="K49" s="167">
        <v>94309</v>
      </c>
      <c r="L49" s="167">
        <v>92713</v>
      </c>
      <c r="M49" s="167">
        <v>89421</v>
      </c>
      <c r="N49" s="167">
        <v>87893</v>
      </c>
      <c r="O49" s="167">
        <v>90541</v>
      </c>
      <c r="P49" s="167">
        <v>92090</v>
      </c>
      <c r="Q49" s="167">
        <v>90728</v>
      </c>
      <c r="R49" s="167">
        <v>89242</v>
      </c>
      <c r="S49" s="167">
        <v>88284</v>
      </c>
      <c r="T49" s="167">
        <v>85521</v>
      </c>
      <c r="U49" s="167">
        <v>86354</v>
      </c>
      <c r="V49" s="167">
        <v>87848</v>
      </c>
      <c r="W49" s="168">
        <v>86690</v>
      </c>
      <c r="X49" s="168">
        <v>85121</v>
      </c>
      <c r="Y49" s="168">
        <v>82293</v>
      </c>
    </row>
    <row r="50" spans="3:25" ht="33.75" customHeight="1">
      <c r="C50" s="170"/>
      <c r="D50" s="36" t="s">
        <v>18</v>
      </c>
      <c r="E50" s="174">
        <v>116089</v>
      </c>
      <c r="F50" s="171">
        <v>120562</v>
      </c>
      <c r="G50" s="171">
        <v>121373</v>
      </c>
      <c r="H50" s="171">
        <v>117960</v>
      </c>
      <c r="I50" s="171">
        <v>114131</v>
      </c>
      <c r="J50" s="171">
        <v>113608</v>
      </c>
      <c r="K50" s="171">
        <v>119801</v>
      </c>
      <c r="L50" s="171">
        <v>116483</v>
      </c>
      <c r="M50" s="171">
        <v>111700</v>
      </c>
      <c r="N50" s="171">
        <v>113499</v>
      </c>
      <c r="O50" s="171">
        <v>112200</v>
      </c>
      <c r="P50" s="171">
        <v>115585</v>
      </c>
      <c r="Q50" s="171">
        <v>110360</v>
      </c>
      <c r="R50" s="171">
        <v>121153</v>
      </c>
      <c r="S50" s="171">
        <v>115648</v>
      </c>
      <c r="T50" s="171">
        <v>114173</v>
      </c>
      <c r="U50" s="171">
        <v>112246</v>
      </c>
      <c r="V50" s="171">
        <v>116833</v>
      </c>
      <c r="W50" s="172">
        <v>108936</v>
      </c>
      <c r="X50" s="172">
        <v>110445</v>
      </c>
      <c r="Y50" s="172">
        <v>108672</v>
      </c>
    </row>
    <row r="51" spans="3:25" ht="33.75" customHeight="1">
      <c r="C51" s="166" t="s">
        <v>131</v>
      </c>
      <c r="D51" s="26" t="s">
        <v>13</v>
      </c>
      <c r="E51" s="158">
        <v>1065098</v>
      </c>
      <c r="F51" s="158">
        <v>1098978</v>
      </c>
      <c r="G51" s="158">
        <v>1084147</v>
      </c>
      <c r="H51" s="158">
        <v>1090071</v>
      </c>
      <c r="I51" s="158">
        <v>1071529</v>
      </c>
      <c r="J51" s="158">
        <v>1067873</v>
      </c>
      <c r="K51" s="158">
        <v>1067364</v>
      </c>
      <c r="L51" s="158">
        <v>1062155</v>
      </c>
      <c r="M51" s="158">
        <v>1059973</v>
      </c>
      <c r="N51" s="158">
        <v>1028335</v>
      </c>
      <c r="O51" s="158">
        <v>1033752</v>
      </c>
      <c r="P51" s="158">
        <v>1043697</v>
      </c>
      <c r="Q51" s="158">
        <v>1059716</v>
      </c>
      <c r="R51" s="158">
        <v>1069394</v>
      </c>
      <c r="S51" s="158">
        <v>1053049</v>
      </c>
      <c r="T51" s="158">
        <v>1081886</v>
      </c>
      <c r="U51" s="158">
        <v>1108773</v>
      </c>
      <c r="V51" s="158">
        <v>1123349</v>
      </c>
      <c r="W51" s="159">
        <f>SUM(W52:W55)</f>
        <v>1112041</v>
      </c>
      <c r="X51" s="159">
        <f>SUM(X52:X55)</f>
        <v>1098971</v>
      </c>
      <c r="Y51" s="159">
        <v>1090603</v>
      </c>
    </row>
    <row r="52" spans="3:25" ht="33.75" customHeight="1">
      <c r="C52" s="166"/>
      <c r="D52" s="30" t="s">
        <v>14</v>
      </c>
      <c r="E52" s="160">
        <v>651604</v>
      </c>
      <c r="F52" s="160">
        <v>667784</v>
      </c>
      <c r="G52" s="160">
        <v>652061</v>
      </c>
      <c r="H52" s="160">
        <v>663215</v>
      </c>
      <c r="I52" s="160">
        <v>656773</v>
      </c>
      <c r="J52" s="160">
        <v>656290</v>
      </c>
      <c r="K52" s="160">
        <v>657521</v>
      </c>
      <c r="L52" s="160">
        <v>649676</v>
      </c>
      <c r="M52" s="160">
        <v>648602</v>
      </c>
      <c r="N52" s="160">
        <v>624412</v>
      </c>
      <c r="O52" s="160">
        <v>629525</v>
      </c>
      <c r="P52" s="160">
        <v>639550</v>
      </c>
      <c r="Q52" s="160">
        <v>650984</v>
      </c>
      <c r="R52" s="160">
        <v>661391</v>
      </c>
      <c r="S52" s="160">
        <v>655487</v>
      </c>
      <c r="T52" s="160">
        <v>677144</v>
      </c>
      <c r="U52" s="160">
        <v>692779</v>
      </c>
      <c r="V52" s="160">
        <v>706329</v>
      </c>
      <c r="W52" s="161">
        <v>698983</v>
      </c>
      <c r="X52" s="161">
        <v>688079</v>
      </c>
      <c r="Y52" s="161">
        <v>688670</v>
      </c>
    </row>
    <row r="53" spans="3:25" ht="33.75" customHeight="1">
      <c r="C53" s="166"/>
      <c r="D53" s="30" t="s">
        <v>16</v>
      </c>
      <c r="E53" s="160">
        <v>202638</v>
      </c>
      <c r="F53" s="167">
        <v>208722</v>
      </c>
      <c r="G53" s="167">
        <v>206766</v>
      </c>
      <c r="H53" s="167">
        <v>209617</v>
      </c>
      <c r="I53" s="167">
        <v>203658</v>
      </c>
      <c r="J53" s="167">
        <v>201360</v>
      </c>
      <c r="K53" s="167">
        <v>203809</v>
      </c>
      <c r="L53" s="167">
        <v>199044</v>
      </c>
      <c r="M53" s="167">
        <v>204497</v>
      </c>
      <c r="N53" s="167">
        <v>201748</v>
      </c>
      <c r="O53" s="167">
        <v>199827</v>
      </c>
      <c r="P53" s="167">
        <v>198097</v>
      </c>
      <c r="Q53" s="167">
        <v>202875</v>
      </c>
      <c r="R53" s="167">
        <v>205294</v>
      </c>
      <c r="S53" s="167">
        <v>202325</v>
      </c>
      <c r="T53" s="167">
        <v>206812</v>
      </c>
      <c r="U53" s="167">
        <v>211895</v>
      </c>
      <c r="V53" s="167">
        <v>212888</v>
      </c>
      <c r="W53" s="168">
        <v>211537</v>
      </c>
      <c r="X53" s="168">
        <v>205936</v>
      </c>
      <c r="Y53" s="168">
        <v>203914</v>
      </c>
    </row>
    <row r="54" spans="3:25" ht="33.75" customHeight="1">
      <c r="C54" s="166"/>
      <c r="D54" s="30" t="s">
        <v>17</v>
      </c>
      <c r="E54" s="160">
        <v>93481</v>
      </c>
      <c r="F54" s="167">
        <v>98453</v>
      </c>
      <c r="G54" s="167">
        <v>98838</v>
      </c>
      <c r="H54" s="167">
        <v>96048</v>
      </c>
      <c r="I54" s="167">
        <v>95065</v>
      </c>
      <c r="J54" s="167">
        <v>93449</v>
      </c>
      <c r="K54" s="167">
        <v>92319</v>
      </c>
      <c r="L54" s="167">
        <v>92722</v>
      </c>
      <c r="M54" s="167">
        <v>90773</v>
      </c>
      <c r="N54" s="167">
        <v>88941</v>
      </c>
      <c r="O54" s="167">
        <v>90234</v>
      </c>
      <c r="P54" s="167">
        <v>90124</v>
      </c>
      <c r="Q54" s="167">
        <v>88493</v>
      </c>
      <c r="R54" s="167">
        <v>86854</v>
      </c>
      <c r="S54" s="167">
        <v>83352</v>
      </c>
      <c r="T54" s="167">
        <v>86368</v>
      </c>
      <c r="U54" s="167">
        <v>89257</v>
      </c>
      <c r="V54" s="167">
        <v>87341</v>
      </c>
      <c r="W54" s="168">
        <v>89552</v>
      </c>
      <c r="X54" s="168">
        <v>90732</v>
      </c>
      <c r="Y54" s="168">
        <v>87042</v>
      </c>
    </row>
    <row r="55" spans="3:25" ht="33.75" customHeight="1">
      <c r="C55" s="166"/>
      <c r="D55" s="36" t="s">
        <v>18</v>
      </c>
      <c r="E55" s="160">
        <v>117375</v>
      </c>
      <c r="F55" s="167">
        <v>124019</v>
      </c>
      <c r="G55" s="167">
        <v>126482</v>
      </c>
      <c r="H55" s="167">
        <v>121191</v>
      </c>
      <c r="I55" s="167">
        <v>116033</v>
      </c>
      <c r="J55" s="167">
        <v>116774</v>
      </c>
      <c r="K55" s="167">
        <v>113715</v>
      </c>
      <c r="L55" s="167">
        <v>120713</v>
      </c>
      <c r="M55" s="167">
        <v>116101</v>
      </c>
      <c r="N55" s="167">
        <v>113234</v>
      </c>
      <c r="O55" s="167">
        <v>114166</v>
      </c>
      <c r="P55" s="167">
        <v>115926</v>
      </c>
      <c r="Q55" s="167">
        <v>117364</v>
      </c>
      <c r="R55" s="167">
        <v>115855</v>
      </c>
      <c r="S55" s="167">
        <v>111885</v>
      </c>
      <c r="T55" s="167">
        <v>111562</v>
      </c>
      <c r="U55" s="167">
        <v>114842</v>
      </c>
      <c r="V55" s="167">
        <v>116791</v>
      </c>
      <c r="W55" s="168">
        <v>111969</v>
      </c>
      <c r="X55" s="168">
        <v>114224</v>
      </c>
      <c r="Y55" s="168">
        <v>110977</v>
      </c>
    </row>
    <row r="56" spans="3:25" ht="33.75" customHeight="1">
      <c r="C56" s="163" t="s">
        <v>132</v>
      </c>
      <c r="D56" s="26" t="s">
        <v>13</v>
      </c>
      <c r="E56" s="164">
        <v>1008052</v>
      </c>
      <c r="F56" s="164">
        <v>1043816</v>
      </c>
      <c r="G56" s="164">
        <v>1038797</v>
      </c>
      <c r="H56" s="164">
        <v>1040377</v>
      </c>
      <c r="I56" s="164">
        <v>1021285</v>
      </c>
      <c r="J56" s="164">
        <v>1020960</v>
      </c>
      <c r="K56" s="164">
        <v>1040033</v>
      </c>
      <c r="L56" s="164">
        <v>1007430</v>
      </c>
      <c r="M56" s="164">
        <v>991788</v>
      </c>
      <c r="N56" s="164">
        <v>995775</v>
      </c>
      <c r="O56" s="164">
        <v>984227</v>
      </c>
      <c r="P56" s="164">
        <v>1018606</v>
      </c>
      <c r="Q56" s="164">
        <v>1013500</v>
      </c>
      <c r="R56" s="164">
        <v>1021256</v>
      </c>
      <c r="S56" s="164">
        <v>1015324</v>
      </c>
      <c r="T56" s="164">
        <v>1038966</v>
      </c>
      <c r="U56" s="164">
        <v>1085813</v>
      </c>
      <c r="V56" s="164">
        <v>1069754</v>
      </c>
      <c r="W56" s="165">
        <f>SUM(W57:W60)</f>
        <v>1055855</v>
      </c>
      <c r="X56" s="165">
        <f>SUM(X57:X60)</f>
        <v>1060988</v>
      </c>
      <c r="Y56" s="165">
        <v>1067973</v>
      </c>
    </row>
    <row r="57" spans="3:25" ht="33.75" customHeight="1">
      <c r="C57" s="166"/>
      <c r="D57" s="30" t="s">
        <v>14</v>
      </c>
      <c r="E57" s="160">
        <v>616387</v>
      </c>
      <c r="F57" s="160">
        <v>636861</v>
      </c>
      <c r="G57" s="160">
        <v>631276</v>
      </c>
      <c r="H57" s="160">
        <v>635659</v>
      </c>
      <c r="I57" s="160">
        <v>626819</v>
      </c>
      <c r="J57" s="160">
        <v>629811</v>
      </c>
      <c r="K57" s="160">
        <v>642915</v>
      </c>
      <c r="L57" s="160">
        <v>620086</v>
      </c>
      <c r="M57" s="160">
        <v>606464</v>
      </c>
      <c r="N57" s="160">
        <v>605992</v>
      </c>
      <c r="O57" s="160">
        <v>601795</v>
      </c>
      <c r="P57" s="160">
        <v>627110</v>
      </c>
      <c r="Q57" s="160">
        <v>621622</v>
      </c>
      <c r="R57" s="160">
        <v>630731</v>
      </c>
      <c r="S57" s="160">
        <v>637148</v>
      </c>
      <c r="T57" s="160">
        <v>648201</v>
      </c>
      <c r="U57" s="160">
        <v>681171</v>
      </c>
      <c r="V57" s="160">
        <v>674362</v>
      </c>
      <c r="W57" s="161">
        <v>667802</v>
      </c>
      <c r="X57" s="161">
        <v>668244</v>
      </c>
      <c r="Y57" s="161">
        <v>675487</v>
      </c>
    </row>
    <row r="58" spans="3:25" ht="33.75" customHeight="1">
      <c r="C58" s="166"/>
      <c r="D58" s="30" t="s">
        <v>16</v>
      </c>
      <c r="E58" s="160">
        <v>197421</v>
      </c>
      <c r="F58" s="167">
        <v>197722</v>
      </c>
      <c r="G58" s="167">
        <v>194370</v>
      </c>
      <c r="H58" s="167">
        <v>191668</v>
      </c>
      <c r="I58" s="167">
        <v>191858</v>
      </c>
      <c r="J58" s="167">
        <v>189172</v>
      </c>
      <c r="K58" s="167">
        <v>192015</v>
      </c>
      <c r="L58" s="167">
        <v>188786</v>
      </c>
      <c r="M58" s="167">
        <v>193050</v>
      </c>
      <c r="N58" s="167">
        <v>194263</v>
      </c>
      <c r="O58" s="167">
        <v>189750</v>
      </c>
      <c r="P58" s="167">
        <v>195764</v>
      </c>
      <c r="Q58" s="167">
        <v>197996</v>
      </c>
      <c r="R58" s="167">
        <v>198124</v>
      </c>
      <c r="S58" s="167">
        <v>194931</v>
      </c>
      <c r="T58" s="167">
        <v>199637</v>
      </c>
      <c r="U58" s="167">
        <v>205106</v>
      </c>
      <c r="V58" s="167">
        <v>200853</v>
      </c>
      <c r="W58" s="168">
        <v>197799</v>
      </c>
      <c r="X58" s="168">
        <v>199616</v>
      </c>
      <c r="Y58" s="168">
        <v>200810</v>
      </c>
    </row>
    <row r="59" spans="3:25" ht="33.75" customHeight="1">
      <c r="C59" s="166"/>
      <c r="D59" s="30" t="s">
        <v>17</v>
      </c>
      <c r="E59" s="160">
        <v>87764</v>
      </c>
      <c r="F59" s="167">
        <v>94159</v>
      </c>
      <c r="G59" s="167">
        <v>90545</v>
      </c>
      <c r="H59" s="167">
        <v>91823</v>
      </c>
      <c r="I59" s="167">
        <v>91544</v>
      </c>
      <c r="J59" s="167">
        <v>90877</v>
      </c>
      <c r="K59" s="167">
        <v>90502</v>
      </c>
      <c r="L59" s="167">
        <v>84011</v>
      </c>
      <c r="M59" s="167">
        <v>85248</v>
      </c>
      <c r="N59" s="167">
        <v>86508</v>
      </c>
      <c r="O59" s="167">
        <v>85617</v>
      </c>
      <c r="P59" s="167">
        <v>86364</v>
      </c>
      <c r="Q59" s="167">
        <v>84251</v>
      </c>
      <c r="R59" s="167">
        <v>82853</v>
      </c>
      <c r="S59" s="167">
        <v>80538</v>
      </c>
      <c r="T59" s="167">
        <v>82361</v>
      </c>
      <c r="U59" s="167">
        <v>87508</v>
      </c>
      <c r="V59" s="167">
        <v>86181</v>
      </c>
      <c r="W59" s="168">
        <v>85232</v>
      </c>
      <c r="X59" s="168">
        <v>84626</v>
      </c>
      <c r="Y59" s="168">
        <v>83898</v>
      </c>
    </row>
    <row r="60" spans="3:25" ht="33.75" customHeight="1">
      <c r="C60" s="170"/>
      <c r="D60" s="36" t="s">
        <v>18</v>
      </c>
      <c r="E60" s="174">
        <v>106480</v>
      </c>
      <c r="F60" s="171">
        <v>115074</v>
      </c>
      <c r="G60" s="171">
        <v>122606</v>
      </c>
      <c r="H60" s="171">
        <v>121227</v>
      </c>
      <c r="I60" s="171">
        <v>111064</v>
      </c>
      <c r="J60" s="171">
        <v>111100</v>
      </c>
      <c r="K60" s="171">
        <v>114601</v>
      </c>
      <c r="L60" s="171">
        <v>114547</v>
      </c>
      <c r="M60" s="171">
        <v>107026</v>
      </c>
      <c r="N60" s="171">
        <v>109012</v>
      </c>
      <c r="O60" s="171">
        <v>107065</v>
      </c>
      <c r="P60" s="171">
        <v>109368</v>
      </c>
      <c r="Q60" s="171">
        <v>109631</v>
      </c>
      <c r="R60" s="171">
        <v>109548</v>
      </c>
      <c r="S60" s="171">
        <v>102707</v>
      </c>
      <c r="T60" s="171">
        <v>108767</v>
      </c>
      <c r="U60" s="171">
        <v>112028</v>
      </c>
      <c r="V60" s="171">
        <v>108358</v>
      </c>
      <c r="W60" s="172">
        <v>105022</v>
      </c>
      <c r="X60" s="172">
        <v>108502</v>
      </c>
      <c r="Y60" s="172">
        <v>107778</v>
      </c>
    </row>
    <row r="61" spans="3:25" ht="33.75" customHeight="1">
      <c r="C61" s="166" t="s">
        <v>133</v>
      </c>
      <c r="D61" s="26" t="s">
        <v>13</v>
      </c>
      <c r="E61" s="158">
        <v>1055243</v>
      </c>
      <c r="F61" s="158">
        <v>1090642</v>
      </c>
      <c r="G61" s="158">
        <v>1084730</v>
      </c>
      <c r="H61" s="158">
        <v>1067938</v>
      </c>
      <c r="I61" s="158">
        <v>1088288</v>
      </c>
      <c r="J61" s="158">
        <v>1085363</v>
      </c>
      <c r="K61" s="158">
        <v>1083128</v>
      </c>
      <c r="L61" s="158">
        <v>1041988</v>
      </c>
      <c r="M61" s="158">
        <v>1054338</v>
      </c>
      <c r="N61" s="158">
        <v>1027657</v>
      </c>
      <c r="O61" s="158">
        <v>1029114</v>
      </c>
      <c r="P61" s="158">
        <v>1053835</v>
      </c>
      <c r="Q61" s="158">
        <v>1065513</v>
      </c>
      <c r="R61" s="158">
        <v>1082671</v>
      </c>
      <c r="S61" s="158">
        <v>1071058</v>
      </c>
      <c r="T61" s="158">
        <v>1087122</v>
      </c>
      <c r="U61" s="158">
        <v>1130813</v>
      </c>
      <c r="V61" s="158">
        <v>1128688</v>
      </c>
      <c r="W61" s="159">
        <f>SUM(W62:W65)</f>
        <v>1115468</v>
      </c>
      <c r="X61" s="159">
        <f>SUM(X62:X65)</f>
        <v>1112832</v>
      </c>
      <c r="Y61" s="159">
        <v>1113938</v>
      </c>
    </row>
    <row r="62" spans="3:25" ht="33.75" customHeight="1">
      <c r="C62" s="166"/>
      <c r="D62" s="30" t="s">
        <v>14</v>
      </c>
      <c r="E62" s="160">
        <v>646079</v>
      </c>
      <c r="F62" s="160">
        <v>670251</v>
      </c>
      <c r="G62" s="160">
        <v>660218</v>
      </c>
      <c r="H62" s="160">
        <v>648070</v>
      </c>
      <c r="I62" s="160">
        <v>667876</v>
      </c>
      <c r="J62" s="160">
        <v>668237</v>
      </c>
      <c r="K62" s="160">
        <v>668889</v>
      </c>
      <c r="L62" s="160">
        <v>635244</v>
      </c>
      <c r="M62" s="160">
        <v>649913</v>
      </c>
      <c r="N62" s="160">
        <v>623012</v>
      </c>
      <c r="O62" s="160">
        <v>628862</v>
      </c>
      <c r="P62" s="160">
        <v>648880</v>
      </c>
      <c r="Q62" s="160">
        <v>656326</v>
      </c>
      <c r="R62" s="160">
        <v>671341</v>
      </c>
      <c r="S62" s="160">
        <v>671313</v>
      </c>
      <c r="T62" s="160">
        <v>680612</v>
      </c>
      <c r="U62" s="160">
        <v>710247</v>
      </c>
      <c r="V62" s="160">
        <v>709482</v>
      </c>
      <c r="W62" s="161">
        <v>702291</v>
      </c>
      <c r="X62" s="161">
        <v>703620</v>
      </c>
      <c r="Y62" s="161">
        <v>705869</v>
      </c>
    </row>
    <row r="63" spans="3:25" ht="33.75" customHeight="1">
      <c r="C63" s="166"/>
      <c r="D63" s="30" t="s">
        <v>16</v>
      </c>
      <c r="E63" s="160">
        <v>207528</v>
      </c>
      <c r="F63" s="167">
        <v>208038</v>
      </c>
      <c r="G63" s="167">
        <v>204010</v>
      </c>
      <c r="H63" s="167">
        <v>207961</v>
      </c>
      <c r="I63" s="167">
        <v>204142</v>
      </c>
      <c r="J63" s="167">
        <v>206676</v>
      </c>
      <c r="K63" s="167">
        <v>205166</v>
      </c>
      <c r="L63" s="167">
        <v>202799</v>
      </c>
      <c r="M63" s="167">
        <v>205398</v>
      </c>
      <c r="N63" s="167">
        <v>205258</v>
      </c>
      <c r="O63" s="167">
        <v>200847</v>
      </c>
      <c r="P63" s="167">
        <v>203492</v>
      </c>
      <c r="Q63" s="167">
        <v>209326</v>
      </c>
      <c r="R63" s="167">
        <v>210403</v>
      </c>
      <c r="S63" s="167">
        <v>208656</v>
      </c>
      <c r="T63" s="167">
        <v>209322</v>
      </c>
      <c r="U63" s="167">
        <v>217602</v>
      </c>
      <c r="V63" s="167">
        <v>219769</v>
      </c>
      <c r="W63" s="168">
        <f>213939+9</f>
        <v>213948</v>
      </c>
      <c r="X63" s="168">
        <v>211716</v>
      </c>
      <c r="Y63" s="168">
        <v>209887</v>
      </c>
    </row>
    <row r="64" spans="3:25" ht="33.75" customHeight="1">
      <c r="C64" s="166"/>
      <c r="D64" s="30" t="s">
        <v>17</v>
      </c>
      <c r="E64" s="160">
        <v>88294</v>
      </c>
      <c r="F64" s="167">
        <v>91954</v>
      </c>
      <c r="G64" s="167">
        <v>92186</v>
      </c>
      <c r="H64" s="167">
        <v>94266</v>
      </c>
      <c r="I64" s="167">
        <v>96908</v>
      </c>
      <c r="J64" s="167">
        <v>93228</v>
      </c>
      <c r="K64" s="167">
        <v>92699</v>
      </c>
      <c r="L64" s="167">
        <v>90283</v>
      </c>
      <c r="M64" s="167">
        <v>87480</v>
      </c>
      <c r="N64" s="167">
        <v>88922</v>
      </c>
      <c r="O64" s="167">
        <v>89273</v>
      </c>
      <c r="P64" s="167">
        <v>90837</v>
      </c>
      <c r="Q64" s="167">
        <v>87838</v>
      </c>
      <c r="R64" s="167">
        <v>85835</v>
      </c>
      <c r="S64" s="167">
        <v>85011</v>
      </c>
      <c r="T64" s="167">
        <v>86783</v>
      </c>
      <c r="U64" s="167">
        <v>88947</v>
      </c>
      <c r="V64" s="167">
        <v>88850</v>
      </c>
      <c r="W64" s="168">
        <v>88678</v>
      </c>
      <c r="X64" s="168">
        <v>87855</v>
      </c>
      <c r="Y64" s="168">
        <v>87867</v>
      </c>
    </row>
    <row r="65" spans="3:25" ht="33.75" customHeight="1">
      <c r="C65" s="166"/>
      <c r="D65" s="36" t="s">
        <v>18</v>
      </c>
      <c r="E65" s="160">
        <v>113342</v>
      </c>
      <c r="F65" s="167">
        <v>120399</v>
      </c>
      <c r="G65" s="167">
        <v>128316</v>
      </c>
      <c r="H65" s="167">
        <v>117641</v>
      </c>
      <c r="I65" s="167">
        <v>119362</v>
      </c>
      <c r="J65" s="167">
        <v>117222</v>
      </c>
      <c r="K65" s="167">
        <v>116374</v>
      </c>
      <c r="L65" s="167">
        <v>113662</v>
      </c>
      <c r="M65" s="167">
        <v>111547</v>
      </c>
      <c r="N65" s="167">
        <v>110465</v>
      </c>
      <c r="O65" s="167">
        <v>110132</v>
      </c>
      <c r="P65" s="167">
        <v>110626</v>
      </c>
      <c r="Q65" s="167">
        <v>112023</v>
      </c>
      <c r="R65" s="167">
        <v>115092</v>
      </c>
      <c r="S65" s="167">
        <v>106078</v>
      </c>
      <c r="T65" s="167">
        <v>110405</v>
      </c>
      <c r="U65" s="167">
        <v>114017</v>
      </c>
      <c r="V65" s="167">
        <v>110587</v>
      </c>
      <c r="W65" s="168">
        <v>110551</v>
      </c>
      <c r="X65" s="168">
        <v>109641</v>
      </c>
      <c r="Y65" s="168">
        <v>110315</v>
      </c>
    </row>
    <row r="66" spans="3:25" ht="33.75" customHeight="1">
      <c r="C66" s="163" t="s">
        <v>134</v>
      </c>
      <c r="D66" s="26" t="s">
        <v>13</v>
      </c>
      <c r="E66" s="164">
        <v>1022413</v>
      </c>
      <c r="F66" s="164">
        <v>1047631</v>
      </c>
      <c r="G66" s="164">
        <v>1080782</v>
      </c>
      <c r="H66" s="164">
        <v>1047425</v>
      </c>
      <c r="I66" s="164">
        <v>1070317</v>
      </c>
      <c r="J66" s="164">
        <v>1070481</v>
      </c>
      <c r="K66" s="164">
        <v>1051360</v>
      </c>
      <c r="L66" s="164">
        <v>1023457</v>
      </c>
      <c r="M66" s="164">
        <v>1038110</v>
      </c>
      <c r="N66" s="164">
        <v>1031130</v>
      </c>
      <c r="O66" s="164">
        <v>1019777</v>
      </c>
      <c r="P66" s="164">
        <v>1020337</v>
      </c>
      <c r="Q66" s="164">
        <v>1052786</v>
      </c>
      <c r="R66" s="164">
        <v>1052818</v>
      </c>
      <c r="S66" s="164">
        <v>1051200</v>
      </c>
      <c r="T66" s="164">
        <v>1077632</v>
      </c>
      <c r="U66" s="164">
        <v>1096329</v>
      </c>
      <c r="V66" s="164">
        <v>1090473</v>
      </c>
      <c r="W66" s="165">
        <f>SUM(W67:W70)</f>
        <v>1085901</v>
      </c>
      <c r="X66" s="165">
        <f>SUM(X67:X70)</f>
        <v>1079872</v>
      </c>
      <c r="Y66" s="165">
        <v>1099228</v>
      </c>
    </row>
    <row r="67" spans="3:25" ht="33.75" customHeight="1">
      <c r="C67" s="166"/>
      <c r="D67" s="30" t="s">
        <v>14</v>
      </c>
      <c r="E67" s="160">
        <v>629421</v>
      </c>
      <c r="F67" s="160">
        <v>636469</v>
      </c>
      <c r="G67" s="160">
        <v>655605</v>
      </c>
      <c r="H67" s="160">
        <v>636779</v>
      </c>
      <c r="I67" s="160">
        <v>650716</v>
      </c>
      <c r="J67" s="160">
        <v>659742</v>
      </c>
      <c r="K67" s="160">
        <v>647399</v>
      </c>
      <c r="L67" s="160">
        <v>626829</v>
      </c>
      <c r="M67" s="160">
        <v>634085</v>
      </c>
      <c r="N67" s="160">
        <v>623844</v>
      </c>
      <c r="O67" s="160">
        <v>626167</v>
      </c>
      <c r="P67" s="160">
        <v>626760</v>
      </c>
      <c r="Q67" s="160">
        <v>654379</v>
      </c>
      <c r="R67" s="160">
        <v>651298</v>
      </c>
      <c r="S67" s="160">
        <v>653051</v>
      </c>
      <c r="T67" s="160">
        <v>675698</v>
      </c>
      <c r="U67" s="160">
        <v>684260</v>
      </c>
      <c r="V67" s="160">
        <v>684401</v>
      </c>
      <c r="W67" s="161">
        <f>684328+54</f>
        <v>684382</v>
      </c>
      <c r="X67" s="161">
        <v>681772</v>
      </c>
      <c r="Y67" s="161">
        <v>696863</v>
      </c>
    </row>
    <row r="68" spans="3:25" ht="33.75" customHeight="1">
      <c r="C68" s="166"/>
      <c r="D68" s="30" t="s">
        <v>16</v>
      </c>
      <c r="E68" s="160">
        <v>199858</v>
      </c>
      <c r="F68" s="167">
        <v>198252</v>
      </c>
      <c r="G68" s="167">
        <v>201077</v>
      </c>
      <c r="H68" s="167">
        <v>200545</v>
      </c>
      <c r="I68" s="167">
        <v>203742</v>
      </c>
      <c r="J68" s="167">
        <v>201340</v>
      </c>
      <c r="K68" s="167">
        <v>197667</v>
      </c>
      <c r="L68" s="167">
        <v>194463</v>
      </c>
      <c r="M68" s="167">
        <v>195990</v>
      </c>
      <c r="N68" s="167">
        <v>202688</v>
      </c>
      <c r="O68" s="167">
        <v>192813</v>
      </c>
      <c r="P68" s="167">
        <v>193878</v>
      </c>
      <c r="Q68" s="167">
        <v>197512</v>
      </c>
      <c r="R68" s="167">
        <v>200060</v>
      </c>
      <c r="S68" s="167">
        <v>203620</v>
      </c>
      <c r="T68" s="167">
        <v>205206</v>
      </c>
      <c r="U68" s="167">
        <v>207521</v>
      </c>
      <c r="V68" s="167">
        <v>208770</v>
      </c>
      <c r="W68" s="168">
        <v>203621</v>
      </c>
      <c r="X68" s="168">
        <v>199384</v>
      </c>
      <c r="Y68" s="168">
        <v>204020</v>
      </c>
    </row>
    <row r="69" spans="3:25" ht="33.75" customHeight="1">
      <c r="C69" s="166"/>
      <c r="D69" s="30" t="s">
        <v>17</v>
      </c>
      <c r="E69" s="160">
        <v>82286</v>
      </c>
      <c r="F69" s="167">
        <v>95807</v>
      </c>
      <c r="G69" s="167">
        <v>95362</v>
      </c>
      <c r="H69" s="167">
        <v>91205</v>
      </c>
      <c r="I69" s="167">
        <v>96070</v>
      </c>
      <c r="J69" s="167">
        <v>93134</v>
      </c>
      <c r="K69" s="167">
        <v>91491</v>
      </c>
      <c r="L69" s="167">
        <v>90515</v>
      </c>
      <c r="M69" s="167">
        <v>90738</v>
      </c>
      <c r="N69" s="167">
        <v>88253</v>
      </c>
      <c r="O69" s="167">
        <v>88569</v>
      </c>
      <c r="P69" s="167">
        <v>87300</v>
      </c>
      <c r="Q69" s="167">
        <v>88147</v>
      </c>
      <c r="R69" s="167">
        <v>85344</v>
      </c>
      <c r="S69" s="167">
        <v>84871</v>
      </c>
      <c r="T69" s="167">
        <v>86520</v>
      </c>
      <c r="U69" s="167">
        <v>88233</v>
      </c>
      <c r="V69" s="167">
        <v>86362</v>
      </c>
      <c r="W69" s="168">
        <f>88441+25</f>
        <v>88466</v>
      </c>
      <c r="X69" s="168">
        <v>87481</v>
      </c>
      <c r="Y69" s="168">
        <v>86411</v>
      </c>
    </row>
    <row r="70" spans="3:25" ht="33.75" customHeight="1">
      <c r="C70" s="170"/>
      <c r="D70" s="36" t="s">
        <v>18</v>
      </c>
      <c r="E70" s="174">
        <v>110848</v>
      </c>
      <c r="F70" s="171">
        <v>117103</v>
      </c>
      <c r="G70" s="171">
        <v>128738</v>
      </c>
      <c r="H70" s="171">
        <v>118896</v>
      </c>
      <c r="I70" s="171">
        <v>119789</v>
      </c>
      <c r="J70" s="171">
        <v>116265</v>
      </c>
      <c r="K70" s="171">
        <v>114803</v>
      </c>
      <c r="L70" s="171">
        <v>111650</v>
      </c>
      <c r="M70" s="171">
        <v>117297</v>
      </c>
      <c r="N70" s="171">
        <v>116345</v>
      </c>
      <c r="O70" s="171">
        <v>112228</v>
      </c>
      <c r="P70" s="171">
        <v>112399</v>
      </c>
      <c r="Q70" s="171">
        <v>112748</v>
      </c>
      <c r="R70" s="171">
        <v>116116</v>
      </c>
      <c r="S70" s="171">
        <v>109658</v>
      </c>
      <c r="T70" s="171">
        <v>110208</v>
      </c>
      <c r="U70" s="171">
        <v>116315</v>
      </c>
      <c r="V70" s="171">
        <v>110940</v>
      </c>
      <c r="W70" s="172">
        <v>109432</v>
      </c>
      <c r="X70" s="172">
        <v>111235</v>
      </c>
      <c r="Y70" s="172">
        <v>111934</v>
      </c>
    </row>
    <row r="71" spans="3:25" ht="33.75" customHeight="1">
      <c r="C71" s="163" t="s">
        <v>135</v>
      </c>
      <c r="D71" s="26" t="s">
        <v>13</v>
      </c>
      <c r="E71" s="164">
        <v>951772</v>
      </c>
      <c r="F71" s="164">
        <v>966845</v>
      </c>
      <c r="G71" s="164">
        <v>977716</v>
      </c>
      <c r="H71" s="164">
        <v>1000243</v>
      </c>
      <c r="I71" s="164">
        <v>975856</v>
      </c>
      <c r="J71" s="164">
        <v>971880</v>
      </c>
      <c r="K71" s="164">
        <v>960878</v>
      </c>
      <c r="L71" s="164">
        <v>969040</v>
      </c>
      <c r="M71" s="164">
        <v>953029</v>
      </c>
      <c r="N71" s="164">
        <v>920920</v>
      </c>
      <c r="O71" s="164">
        <v>936552</v>
      </c>
      <c r="P71" s="164">
        <v>969407</v>
      </c>
      <c r="Q71" s="164">
        <v>945455</v>
      </c>
      <c r="R71" s="164">
        <v>974846</v>
      </c>
      <c r="S71" s="164">
        <v>940879</v>
      </c>
      <c r="T71" s="164">
        <v>1030797</v>
      </c>
      <c r="U71" s="164">
        <v>995073</v>
      </c>
      <c r="V71" s="164">
        <v>990133</v>
      </c>
      <c r="W71" s="165">
        <f>SUM(W72:W75)</f>
        <v>1004385</v>
      </c>
      <c r="X71" s="165">
        <f>SUM(X72:X75)</f>
        <v>1014286</v>
      </c>
      <c r="Y71" s="165">
        <v>984651</v>
      </c>
    </row>
    <row r="72" spans="3:25" ht="33.75" customHeight="1">
      <c r="C72" s="166"/>
      <c r="D72" s="30" t="s">
        <v>14</v>
      </c>
      <c r="E72" s="160">
        <v>584192</v>
      </c>
      <c r="F72" s="160">
        <v>593440</v>
      </c>
      <c r="G72" s="160">
        <v>591239</v>
      </c>
      <c r="H72" s="160">
        <v>607529</v>
      </c>
      <c r="I72" s="160">
        <v>602396</v>
      </c>
      <c r="J72" s="160">
        <v>599732</v>
      </c>
      <c r="K72" s="160">
        <v>585316</v>
      </c>
      <c r="L72" s="160">
        <v>596067</v>
      </c>
      <c r="M72" s="160">
        <v>577762</v>
      </c>
      <c r="N72" s="160">
        <v>554801</v>
      </c>
      <c r="O72" s="160">
        <v>571415</v>
      </c>
      <c r="P72" s="160">
        <v>592364</v>
      </c>
      <c r="Q72" s="160">
        <v>582708</v>
      </c>
      <c r="R72" s="160">
        <v>601886</v>
      </c>
      <c r="S72" s="160">
        <v>588740</v>
      </c>
      <c r="T72" s="160">
        <v>649471</v>
      </c>
      <c r="U72" s="160">
        <v>621817</v>
      </c>
      <c r="V72" s="160">
        <v>623352</v>
      </c>
      <c r="W72" s="161">
        <v>632365</v>
      </c>
      <c r="X72" s="161">
        <v>637919</v>
      </c>
      <c r="Y72" s="161">
        <v>617610</v>
      </c>
    </row>
    <row r="73" spans="3:25" ht="33.75" customHeight="1">
      <c r="C73" s="166"/>
      <c r="D73" s="30" t="s">
        <v>16</v>
      </c>
      <c r="E73" s="160">
        <v>184095</v>
      </c>
      <c r="F73" s="167">
        <v>182420</v>
      </c>
      <c r="G73" s="167">
        <v>189194</v>
      </c>
      <c r="H73" s="167">
        <v>186937</v>
      </c>
      <c r="I73" s="167">
        <v>181559</v>
      </c>
      <c r="J73" s="167">
        <v>178503</v>
      </c>
      <c r="K73" s="167">
        <v>179182</v>
      </c>
      <c r="L73" s="167">
        <v>183356</v>
      </c>
      <c r="M73" s="167">
        <v>181693</v>
      </c>
      <c r="N73" s="167">
        <v>185114</v>
      </c>
      <c r="O73" s="167">
        <v>180060</v>
      </c>
      <c r="P73" s="167">
        <v>184957</v>
      </c>
      <c r="Q73" s="167">
        <v>184553</v>
      </c>
      <c r="R73" s="167">
        <v>187842</v>
      </c>
      <c r="S73" s="167">
        <v>181876</v>
      </c>
      <c r="T73" s="167">
        <v>195040</v>
      </c>
      <c r="U73" s="167">
        <v>189277</v>
      </c>
      <c r="V73" s="167">
        <v>187310</v>
      </c>
      <c r="W73" s="168">
        <v>187145</v>
      </c>
      <c r="X73" s="168">
        <v>190575</v>
      </c>
      <c r="Y73" s="168">
        <v>188669</v>
      </c>
    </row>
    <row r="74" spans="3:25" ht="33.75" customHeight="1">
      <c r="C74" s="166"/>
      <c r="D74" s="30" t="s">
        <v>17</v>
      </c>
      <c r="E74" s="160">
        <v>81771</v>
      </c>
      <c r="F74" s="167">
        <v>83886</v>
      </c>
      <c r="G74" s="167">
        <v>86046</v>
      </c>
      <c r="H74" s="167">
        <v>89781</v>
      </c>
      <c r="I74" s="167">
        <v>84106</v>
      </c>
      <c r="J74" s="167">
        <v>84904</v>
      </c>
      <c r="K74" s="167">
        <v>83861</v>
      </c>
      <c r="L74" s="167">
        <v>84306</v>
      </c>
      <c r="M74" s="167">
        <v>85199</v>
      </c>
      <c r="N74" s="167">
        <v>78910</v>
      </c>
      <c r="O74" s="167">
        <v>82788</v>
      </c>
      <c r="P74" s="167">
        <v>84751</v>
      </c>
      <c r="Q74" s="167">
        <v>77115</v>
      </c>
      <c r="R74" s="167">
        <v>78188</v>
      </c>
      <c r="S74" s="167">
        <v>75413</v>
      </c>
      <c r="T74" s="167">
        <v>81511</v>
      </c>
      <c r="U74" s="167">
        <v>79394</v>
      </c>
      <c r="V74" s="167">
        <v>78367</v>
      </c>
      <c r="W74" s="168">
        <v>82588</v>
      </c>
      <c r="X74" s="168">
        <v>80555</v>
      </c>
      <c r="Y74" s="168">
        <v>77549</v>
      </c>
    </row>
    <row r="75" spans="3:25" ht="33.75" customHeight="1">
      <c r="C75" s="170"/>
      <c r="D75" s="36" t="s">
        <v>18</v>
      </c>
      <c r="E75" s="174">
        <v>101714</v>
      </c>
      <c r="F75" s="171">
        <v>107099</v>
      </c>
      <c r="G75" s="171">
        <v>111237</v>
      </c>
      <c r="H75" s="171">
        <v>115996</v>
      </c>
      <c r="I75" s="171">
        <v>107795</v>
      </c>
      <c r="J75" s="171">
        <v>108741</v>
      </c>
      <c r="K75" s="171">
        <v>112519</v>
      </c>
      <c r="L75" s="171">
        <v>105311</v>
      </c>
      <c r="M75" s="171">
        <v>108375</v>
      </c>
      <c r="N75" s="171">
        <v>102095</v>
      </c>
      <c r="O75" s="171">
        <v>102289</v>
      </c>
      <c r="P75" s="171">
        <v>107335</v>
      </c>
      <c r="Q75" s="171">
        <v>101079</v>
      </c>
      <c r="R75" s="171">
        <v>106930</v>
      </c>
      <c r="S75" s="171">
        <v>94850</v>
      </c>
      <c r="T75" s="171">
        <v>104775</v>
      </c>
      <c r="U75" s="171">
        <v>104585</v>
      </c>
      <c r="V75" s="171">
        <v>101104</v>
      </c>
      <c r="W75" s="172">
        <v>102287</v>
      </c>
      <c r="X75" s="172">
        <v>105237</v>
      </c>
      <c r="Y75" s="172">
        <v>100823</v>
      </c>
    </row>
    <row r="76" spans="3:25" ht="17.25" customHeight="1"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75"/>
      <c r="N76" s="64"/>
      <c r="O76" s="64"/>
      <c r="P76" s="175"/>
      <c r="Q76" s="64"/>
      <c r="R76" s="64"/>
      <c r="S76" s="64"/>
      <c r="T76" s="64"/>
      <c r="U76" s="64"/>
      <c r="V76" s="176"/>
      <c r="X76" s="177"/>
      <c r="Y76" s="177" t="s">
        <v>40</v>
      </c>
    </row>
  </sheetData>
  <phoneticPr fontId="4"/>
  <hyperlinks>
    <hyperlink ref="A1" location="基本情報!C132" display="基本情報"/>
  </hyperlink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40" min="2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>
    <tabColor rgb="FFF8CBAD"/>
  </sheetPr>
  <dimension ref="A1:Q121"/>
  <sheetViews>
    <sheetView zoomScaleNormal="100" zoomScaleSheetLayoutView="85" workbookViewId="0">
      <selection activeCell="C4" sqref="D5:G5"/>
    </sheetView>
  </sheetViews>
  <sheetFormatPr defaultColWidth="9" defaultRowHeight="13.5"/>
  <cols>
    <col min="1" max="1" width="4.625" style="5" customWidth="1"/>
    <col min="2" max="2" width="2.125" style="5" customWidth="1"/>
    <col min="3" max="3" width="5.375" style="5" customWidth="1"/>
    <col min="4" max="4" width="14.875" style="5" customWidth="1"/>
    <col min="5" max="10" width="12.625" style="5" customWidth="1"/>
    <col min="11" max="16384" width="9" style="5"/>
  </cols>
  <sheetData>
    <row r="1" spans="1:17" ht="13.5" customHeight="1">
      <c r="A1" s="48" t="s">
        <v>2</v>
      </c>
      <c r="B1" s="9"/>
    </row>
    <row r="2" spans="1:17" ht="21" customHeight="1">
      <c r="C2" s="178" t="s">
        <v>136</v>
      </c>
      <c r="D2" s="179"/>
      <c r="E2" s="180"/>
      <c r="F2" s="179"/>
      <c r="G2" s="179"/>
      <c r="H2" s="10"/>
      <c r="I2" s="10"/>
      <c r="J2" s="10"/>
      <c r="K2" s="10"/>
      <c r="L2" s="180"/>
      <c r="M2" s="180"/>
      <c r="N2" s="180"/>
      <c r="O2" s="180"/>
      <c r="P2" s="180"/>
      <c r="Q2" s="180"/>
    </row>
    <row r="3" spans="1:17" ht="16.5" customHeight="1">
      <c r="C3" s="181" t="s">
        <v>137</v>
      </c>
      <c r="D3" s="181"/>
      <c r="E3" s="181"/>
      <c r="F3" s="181"/>
      <c r="G3" s="181"/>
      <c r="H3" s="181"/>
      <c r="I3" s="181"/>
      <c r="J3" s="181"/>
      <c r="K3" s="10"/>
      <c r="L3" s="10"/>
      <c r="M3" s="10"/>
      <c r="N3" s="10"/>
      <c r="O3" s="10"/>
      <c r="P3" s="10"/>
      <c r="Q3" s="10"/>
    </row>
    <row r="4" spans="1:17" ht="16.5" customHeight="1">
      <c r="C4" s="181"/>
      <c r="D4" s="181"/>
      <c r="E4" s="181"/>
      <c r="F4" s="181"/>
      <c r="G4" s="181"/>
      <c r="H4" s="181"/>
      <c r="I4" s="181"/>
      <c r="J4" s="181"/>
      <c r="K4" s="10"/>
      <c r="L4" s="10"/>
      <c r="M4" s="10"/>
      <c r="N4" s="10"/>
      <c r="O4" s="10"/>
      <c r="P4" s="10"/>
      <c r="Q4" s="10"/>
    </row>
    <row r="5" spans="1:17" ht="16.5" customHeight="1">
      <c r="C5" s="181"/>
      <c r="D5" s="181"/>
      <c r="E5" s="181"/>
      <c r="F5" s="181"/>
      <c r="G5" s="181"/>
      <c r="H5" s="181"/>
      <c r="I5" s="181"/>
      <c r="J5" s="181"/>
      <c r="K5" s="10"/>
      <c r="L5" s="10"/>
      <c r="M5" s="10"/>
      <c r="N5" s="10"/>
      <c r="O5" s="10"/>
      <c r="P5" s="10"/>
      <c r="Q5" s="10"/>
    </row>
    <row r="6" spans="1:17" ht="21" customHeight="1">
      <c r="B6" s="182"/>
      <c r="C6" s="15" t="s">
        <v>138</v>
      </c>
      <c r="D6" s="16"/>
      <c r="E6" s="16"/>
      <c r="F6" s="74"/>
      <c r="G6" s="74"/>
    </row>
    <row r="7" spans="1:17" ht="16.5" customHeight="1">
      <c r="J7" s="183" t="s">
        <v>139</v>
      </c>
    </row>
    <row r="8" spans="1:17" ht="14.25" customHeight="1">
      <c r="C8" s="184" t="s">
        <v>7</v>
      </c>
      <c r="D8" s="75" t="s">
        <v>140</v>
      </c>
      <c r="E8" s="185" t="s">
        <v>141</v>
      </c>
      <c r="F8" s="186" t="s">
        <v>142</v>
      </c>
      <c r="G8" s="187"/>
      <c r="H8" s="188"/>
      <c r="I8" s="75" t="s">
        <v>143</v>
      </c>
      <c r="J8" s="75" t="s">
        <v>144</v>
      </c>
    </row>
    <row r="9" spans="1:17" ht="14.25" customHeight="1">
      <c r="C9" s="189"/>
      <c r="D9" s="79"/>
      <c r="E9" s="190"/>
      <c r="F9" s="191" t="s">
        <v>145</v>
      </c>
      <c r="G9" s="191" t="s">
        <v>146</v>
      </c>
      <c r="H9" s="192" t="s">
        <v>147</v>
      </c>
      <c r="I9" s="79"/>
      <c r="J9" s="79"/>
    </row>
    <row r="10" spans="1:17" ht="15" customHeight="1">
      <c r="C10" s="193" t="s">
        <v>148</v>
      </c>
      <c r="D10" s="26" t="s">
        <v>13</v>
      </c>
      <c r="E10" s="194">
        <v>2783.4</v>
      </c>
      <c r="F10" s="195">
        <v>43998</v>
      </c>
      <c r="G10" s="195">
        <v>472752</v>
      </c>
      <c r="H10" s="195">
        <v>516750</v>
      </c>
      <c r="I10" s="196">
        <v>11</v>
      </c>
      <c r="J10" s="197">
        <v>110000</v>
      </c>
    </row>
    <row r="11" spans="1:17" ht="15" customHeight="1">
      <c r="C11" s="193"/>
      <c r="D11" s="30" t="s">
        <v>14</v>
      </c>
      <c r="E11" s="198">
        <v>1596</v>
      </c>
      <c r="F11" s="199">
        <v>23240</v>
      </c>
      <c r="G11" s="199">
        <v>312790</v>
      </c>
      <c r="H11" s="200">
        <v>336030</v>
      </c>
      <c r="I11" s="201">
        <v>3</v>
      </c>
      <c r="J11" s="202">
        <v>64400</v>
      </c>
    </row>
    <row r="12" spans="1:17" ht="15" customHeight="1">
      <c r="C12" s="193"/>
      <c r="D12" s="30" t="s">
        <v>16</v>
      </c>
      <c r="E12" s="198">
        <v>610.5</v>
      </c>
      <c r="F12" s="199">
        <v>10918</v>
      </c>
      <c r="G12" s="199">
        <v>74082</v>
      </c>
      <c r="H12" s="200">
        <v>85000</v>
      </c>
      <c r="I12" s="201">
        <v>7</v>
      </c>
      <c r="J12" s="202">
        <v>24400</v>
      </c>
    </row>
    <row r="13" spans="1:17" ht="15" customHeight="1">
      <c r="C13" s="193"/>
      <c r="D13" s="30" t="s">
        <v>17</v>
      </c>
      <c r="E13" s="198">
        <v>234.4</v>
      </c>
      <c r="F13" s="199">
        <v>4380</v>
      </c>
      <c r="G13" s="199">
        <v>33120</v>
      </c>
      <c r="H13" s="200">
        <v>37500</v>
      </c>
      <c r="I13" s="201">
        <v>1</v>
      </c>
      <c r="J13" s="202">
        <v>9200</v>
      </c>
    </row>
    <row r="14" spans="1:17" ht="15" customHeight="1">
      <c r="C14" s="193"/>
      <c r="D14" s="36" t="s">
        <v>18</v>
      </c>
      <c r="E14" s="203">
        <v>342.5</v>
      </c>
      <c r="F14" s="204">
        <v>5460</v>
      </c>
      <c r="G14" s="204">
        <v>52760</v>
      </c>
      <c r="H14" s="204">
        <v>58220</v>
      </c>
      <c r="I14" s="205" t="s">
        <v>49</v>
      </c>
      <c r="J14" s="206">
        <v>12000</v>
      </c>
    </row>
    <row r="15" spans="1:17" ht="15" customHeight="1">
      <c r="C15" s="193" t="s">
        <v>149</v>
      </c>
      <c r="D15" s="26" t="s">
        <v>13</v>
      </c>
      <c r="E15" s="194">
        <v>1508.73</v>
      </c>
      <c r="F15" s="195">
        <v>39082.6</v>
      </c>
      <c r="G15" s="195">
        <v>250249.01</v>
      </c>
      <c r="H15" s="195">
        <v>289331.61</v>
      </c>
      <c r="I15" s="196">
        <v>11</v>
      </c>
      <c r="J15" s="197">
        <v>66018</v>
      </c>
    </row>
    <row r="16" spans="1:17" ht="15" customHeight="1">
      <c r="C16" s="193"/>
      <c r="D16" s="30" t="s">
        <v>14</v>
      </c>
      <c r="E16" s="198">
        <v>808.4</v>
      </c>
      <c r="F16" s="199">
        <v>21114.41</v>
      </c>
      <c r="G16" s="199">
        <v>120717.62</v>
      </c>
      <c r="H16" s="200">
        <v>141832.03</v>
      </c>
      <c r="I16" s="201">
        <v>3</v>
      </c>
      <c r="J16" s="202">
        <v>33143</v>
      </c>
    </row>
    <row r="17" spans="3:17" ht="15" customHeight="1">
      <c r="C17" s="193"/>
      <c r="D17" s="30" t="s">
        <v>16</v>
      </c>
      <c r="E17" s="198">
        <v>355</v>
      </c>
      <c r="F17" s="199">
        <v>10918</v>
      </c>
      <c r="G17" s="199">
        <v>67544.45</v>
      </c>
      <c r="H17" s="200">
        <v>78462.45</v>
      </c>
      <c r="I17" s="201">
        <v>7</v>
      </c>
      <c r="J17" s="202">
        <v>21562</v>
      </c>
    </row>
    <row r="18" spans="3:17" ht="15" customHeight="1">
      <c r="C18" s="193"/>
      <c r="D18" s="30" t="s">
        <v>17</v>
      </c>
      <c r="E18" s="198">
        <v>115</v>
      </c>
      <c r="F18" s="199">
        <v>3456.84</v>
      </c>
      <c r="G18" s="199">
        <v>20865.759999999998</v>
      </c>
      <c r="H18" s="200">
        <v>24322.6</v>
      </c>
      <c r="I18" s="201">
        <v>1</v>
      </c>
      <c r="J18" s="202">
        <v>4473</v>
      </c>
    </row>
    <row r="19" spans="3:17" ht="15" customHeight="1">
      <c r="C19" s="193"/>
      <c r="D19" s="36" t="s">
        <v>18</v>
      </c>
      <c r="E19" s="203">
        <v>230.33</v>
      </c>
      <c r="F19" s="204">
        <v>3593.35</v>
      </c>
      <c r="G19" s="204">
        <v>41121.18</v>
      </c>
      <c r="H19" s="204">
        <v>44714.53</v>
      </c>
      <c r="I19" s="205" t="s">
        <v>49</v>
      </c>
      <c r="J19" s="206">
        <v>6840</v>
      </c>
      <c r="K19" s="72"/>
    </row>
    <row r="20" spans="3:17" ht="15" customHeight="1">
      <c r="C20" s="193" t="s">
        <v>150</v>
      </c>
      <c r="D20" s="26" t="s">
        <v>13</v>
      </c>
      <c r="E20" s="194">
        <v>1556.4</v>
      </c>
      <c r="F20" s="195">
        <v>40526.25</v>
      </c>
      <c r="G20" s="195">
        <v>267133.08</v>
      </c>
      <c r="H20" s="195">
        <v>307659.32999999996</v>
      </c>
      <c r="I20" s="196">
        <v>11</v>
      </c>
      <c r="J20" s="197">
        <v>68565</v>
      </c>
    </row>
    <row r="21" spans="3:17" ht="15" customHeight="1">
      <c r="C21" s="193"/>
      <c r="D21" s="30" t="s">
        <v>14</v>
      </c>
      <c r="E21" s="198">
        <v>846.96</v>
      </c>
      <c r="F21" s="199">
        <v>22148.36</v>
      </c>
      <c r="G21" s="199">
        <v>132663.69</v>
      </c>
      <c r="H21" s="200">
        <v>154812.04999999999</v>
      </c>
      <c r="I21" s="201">
        <v>3</v>
      </c>
      <c r="J21" s="202">
        <v>34792</v>
      </c>
    </row>
    <row r="22" spans="3:17" ht="15" customHeight="1">
      <c r="C22" s="193"/>
      <c r="D22" s="30" t="s">
        <v>16</v>
      </c>
      <c r="E22" s="198">
        <v>355</v>
      </c>
      <c r="F22" s="199">
        <v>10918</v>
      </c>
      <c r="G22" s="199">
        <v>67544.45</v>
      </c>
      <c r="H22" s="200">
        <v>78462.45</v>
      </c>
      <c r="I22" s="201">
        <v>7</v>
      </c>
      <c r="J22" s="202">
        <v>22159</v>
      </c>
    </row>
    <row r="23" spans="3:17" ht="15" customHeight="1">
      <c r="C23" s="193"/>
      <c r="D23" s="30" t="s">
        <v>17</v>
      </c>
      <c r="E23" s="198">
        <v>123.56</v>
      </c>
      <c r="F23" s="199">
        <v>3866.54</v>
      </c>
      <c r="G23" s="199">
        <v>23439.759999999998</v>
      </c>
      <c r="H23" s="200">
        <v>27306.3</v>
      </c>
      <c r="I23" s="201">
        <v>1</v>
      </c>
      <c r="J23" s="202">
        <v>4735</v>
      </c>
    </row>
    <row r="24" spans="3:17" ht="15" customHeight="1">
      <c r="C24" s="193"/>
      <c r="D24" s="36" t="s">
        <v>18</v>
      </c>
      <c r="E24" s="203">
        <v>230.88</v>
      </c>
      <c r="F24" s="204">
        <v>3593.35</v>
      </c>
      <c r="G24" s="204">
        <v>43485.18</v>
      </c>
      <c r="H24" s="204">
        <v>47078.53</v>
      </c>
      <c r="I24" s="205" t="s">
        <v>49</v>
      </c>
      <c r="J24" s="206">
        <v>6879</v>
      </c>
      <c r="K24" s="72"/>
      <c r="P24" s="74"/>
      <c r="Q24" s="74"/>
    </row>
    <row r="25" spans="3:17" ht="15" customHeight="1">
      <c r="C25" s="193" t="s">
        <v>151</v>
      </c>
      <c r="D25" s="26" t="s">
        <v>13</v>
      </c>
      <c r="E25" s="194">
        <v>1623.2</v>
      </c>
      <c r="F25" s="195">
        <v>40928.75</v>
      </c>
      <c r="G25" s="195">
        <v>287512.98</v>
      </c>
      <c r="H25" s="195">
        <v>328441.73</v>
      </c>
      <c r="I25" s="196">
        <v>11</v>
      </c>
      <c r="J25" s="197">
        <v>72672</v>
      </c>
    </row>
    <row r="26" spans="3:17" ht="15" customHeight="1">
      <c r="C26" s="193"/>
      <c r="D26" s="30" t="s">
        <v>14</v>
      </c>
      <c r="E26" s="198">
        <v>888.07</v>
      </c>
      <c r="F26" s="199">
        <v>22148.36</v>
      </c>
      <c r="G26" s="199">
        <v>148186.09</v>
      </c>
      <c r="H26" s="200">
        <v>170334.45</v>
      </c>
      <c r="I26" s="201">
        <v>3</v>
      </c>
      <c r="J26" s="202">
        <v>37099</v>
      </c>
      <c r="L26" s="207"/>
      <c r="M26" s="207"/>
      <c r="N26" s="207"/>
    </row>
    <row r="27" spans="3:17" ht="15" customHeight="1">
      <c r="C27" s="193"/>
      <c r="D27" s="30" t="s">
        <v>16</v>
      </c>
      <c r="E27" s="198">
        <v>355</v>
      </c>
      <c r="F27" s="199">
        <v>10918</v>
      </c>
      <c r="G27" s="199">
        <v>67572.849999999991</v>
      </c>
      <c r="H27" s="200">
        <v>78490.849999999991</v>
      </c>
      <c r="I27" s="201">
        <v>7</v>
      </c>
      <c r="J27" s="202">
        <v>22159</v>
      </c>
      <c r="L27" s="207"/>
      <c r="M27" s="207"/>
      <c r="N27" s="207"/>
    </row>
    <row r="28" spans="3:17" ht="15" customHeight="1">
      <c r="C28" s="193"/>
      <c r="D28" s="30" t="s">
        <v>17</v>
      </c>
      <c r="E28" s="198">
        <v>130.58000000000001</v>
      </c>
      <c r="F28" s="199">
        <v>4269.04</v>
      </c>
      <c r="G28" s="199">
        <v>24722.66</v>
      </c>
      <c r="H28" s="200">
        <v>28991.7</v>
      </c>
      <c r="I28" s="201">
        <v>1</v>
      </c>
      <c r="J28" s="202">
        <v>5135</v>
      </c>
      <c r="L28" s="207"/>
      <c r="M28" s="207"/>
      <c r="N28" s="207"/>
    </row>
    <row r="29" spans="3:17" ht="15" customHeight="1">
      <c r="C29" s="193"/>
      <c r="D29" s="36" t="s">
        <v>18</v>
      </c>
      <c r="E29" s="203">
        <v>249.55</v>
      </c>
      <c r="F29" s="204">
        <v>3593.35</v>
      </c>
      <c r="G29" s="204">
        <v>47031.38</v>
      </c>
      <c r="H29" s="204">
        <v>50624.729999999996</v>
      </c>
      <c r="I29" s="205" t="s">
        <v>49</v>
      </c>
      <c r="J29" s="206">
        <v>8279</v>
      </c>
      <c r="K29" s="72"/>
      <c r="L29" s="207"/>
      <c r="M29" s="207"/>
      <c r="N29" s="207"/>
    </row>
    <row r="30" spans="3:17" ht="15" customHeight="1">
      <c r="C30" s="193" t="s">
        <v>152</v>
      </c>
      <c r="D30" s="26" t="s">
        <v>13</v>
      </c>
      <c r="E30" s="194">
        <v>1702.1</v>
      </c>
      <c r="F30" s="195">
        <v>40928.75</v>
      </c>
      <c r="G30" s="195">
        <v>298873.2</v>
      </c>
      <c r="H30" s="195">
        <v>339801.94999999995</v>
      </c>
      <c r="I30" s="196">
        <v>11</v>
      </c>
      <c r="J30" s="197">
        <v>76089</v>
      </c>
      <c r="O30" s="74"/>
    </row>
    <row r="31" spans="3:17" ht="15" customHeight="1">
      <c r="C31" s="193"/>
      <c r="D31" s="30" t="s">
        <v>14</v>
      </c>
      <c r="E31" s="198">
        <v>944.9</v>
      </c>
      <c r="F31" s="199">
        <v>22148.36</v>
      </c>
      <c r="G31" s="199">
        <v>154423.82</v>
      </c>
      <c r="H31" s="200">
        <v>176572.18</v>
      </c>
      <c r="I31" s="201">
        <v>3</v>
      </c>
      <c r="J31" s="202">
        <v>39002</v>
      </c>
      <c r="L31" s="208"/>
      <c r="M31" s="208"/>
      <c r="N31" s="208"/>
    </row>
    <row r="32" spans="3:17" ht="15" customHeight="1">
      <c r="C32" s="193"/>
      <c r="D32" s="30" t="s">
        <v>16</v>
      </c>
      <c r="E32" s="198">
        <v>359.9</v>
      </c>
      <c r="F32" s="199">
        <v>10918</v>
      </c>
      <c r="G32" s="199">
        <v>69794.91</v>
      </c>
      <c r="H32" s="200">
        <v>80712.91</v>
      </c>
      <c r="I32" s="201">
        <v>7</v>
      </c>
      <c r="J32" s="202">
        <v>22532</v>
      </c>
      <c r="L32" s="208"/>
      <c r="M32" s="208"/>
      <c r="N32" s="208"/>
    </row>
    <row r="33" spans="3:14" ht="15" customHeight="1">
      <c r="C33" s="193"/>
      <c r="D33" s="30" t="s">
        <v>17</v>
      </c>
      <c r="E33" s="198">
        <v>142.1</v>
      </c>
      <c r="F33" s="199">
        <v>4269.04</v>
      </c>
      <c r="G33" s="199">
        <v>26595.84</v>
      </c>
      <c r="H33" s="200">
        <v>30864.880000000001</v>
      </c>
      <c r="I33" s="201">
        <v>1</v>
      </c>
      <c r="J33" s="202">
        <v>5706</v>
      </c>
      <c r="L33" s="208"/>
      <c r="M33" s="208"/>
      <c r="N33" s="208"/>
    </row>
    <row r="34" spans="3:14" ht="15" customHeight="1">
      <c r="C34" s="193"/>
      <c r="D34" s="36" t="s">
        <v>18</v>
      </c>
      <c r="E34" s="203">
        <v>255.2</v>
      </c>
      <c r="F34" s="204">
        <v>3593.35</v>
      </c>
      <c r="G34" s="204">
        <v>48058.63</v>
      </c>
      <c r="H34" s="204">
        <v>51651.979999999996</v>
      </c>
      <c r="I34" s="205" t="s">
        <v>49</v>
      </c>
      <c r="J34" s="206">
        <v>8849</v>
      </c>
      <c r="K34" s="72"/>
      <c r="L34" s="208"/>
      <c r="M34" s="208"/>
      <c r="N34" s="208"/>
    </row>
    <row r="35" spans="3:14" ht="15" customHeight="1">
      <c r="C35" s="193" t="s">
        <v>153</v>
      </c>
      <c r="D35" s="26" t="s">
        <v>13</v>
      </c>
      <c r="E35" s="194">
        <v>1733.5</v>
      </c>
      <c r="F35" s="195">
        <v>40928.75</v>
      </c>
      <c r="G35" s="195">
        <v>308839.3</v>
      </c>
      <c r="H35" s="195">
        <v>349768.05</v>
      </c>
      <c r="I35" s="196">
        <v>11</v>
      </c>
      <c r="J35" s="197">
        <v>76412</v>
      </c>
    </row>
    <row r="36" spans="3:14" ht="15" customHeight="1">
      <c r="C36" s="193"/>
      <c r="D36" s="30" t="s">
        <v>14</v>
      </c>
      <c r="E36" s="198">
        <v>953.7</v>
      </c>
      <c r="F36" s="199">
        <v>22148.36</v>
      </c>
      <c r="G36" s="199">
        <v>162800.18</v>
      </c>
      <c r="H36" s="200">
        <v>184948.53999999998</v>
      </c>
      <c r="I36" s="201">
        <v>3</v>
      </c>
      <c r="J36" s="202">
        <v>39208</v>
      </c>
      <c r="L36" s="208"/>
      <c r="M36" s="208"/>
      <c r="N36" s="208"/>
    </row>
    <row r="37" spans="3:14" ht="15" customHeight="1">
      <c r="C37" s="193"/>
      <c r="D37" s="30" t="s">
        <v>16</v>
      </c>
      <c r="E37" s="198">
        <v>359.9</v>
      </c>
      <c r="F37" s="199">
        <v>10918</v>
      </c>
      <c r="G37" s="199">
        <v>69794.91</v>
      </c>
      <c r="H37" s="200">
        <v>80712.91</v>
      </c>
      <c r="I37" s="201">
        <v>7</v>
      </c>
      <c r="J37" s="202">
        <v>22532</v>
      </c>
      <c r="L37" s="208"/>
      <c r="M37" s="208"/>
      <c r="N37" s="208"/>
    </row>
    <row r="38" spans="3:14" ht="15" customHeight="1">
      <c r="C38" s="193"/>
      <c r="D38" s="30" t="s">
        <v>17</v>
      </c>
      <c r="E38" s="198">
        <v>145.4</v>
      </c>
      <c r="F38" s="199">
        <v>4269.04</v>
      </c>
      <c r="G38" s="199">
        <v>28059.23</v>
      </c>
      <c r="H38" s="200">
        <v>32328.27</v>
      </c>
      <c r="I38" s="201">
        <v>1</v>
      </c>
      <c r="J38" s="202">
        <v>5791</v>
      </c>
      <c r="L38" s="208"/>
      <c r="M38" s="208"/>
      <c r="N38" s="208"/>
    </row>
    <row r="39" spans="3:14" ht="15" customHeight="1">
      <c r="C39" s="193"/>
      <c r="D39" s="36" t="s">
        <v>18</v>
      </c>
      <c r="E39" s="203">
        <v>274.5</v>
      </c>
      <c r="F39" s="204">
        <v>3593.35</v>
      </c>
      <c r="G39" s="204">
        <v>48184.98</v>
      </c>
      <c r="H39" s="204">
        <v>51778.33</v>
      </c>
      <c r="I39" s="205" t="s">
        <v>49</v>
      </c>
      <c r="J39" s="206">
        <v>8881</v>
      </c>
      <c r="K39" s="72"/>
      <c r="L39" s="208"/>
      <c r="M39" s="208"/>
      <c r="N39" s="208"/>
    </row>
    <row r="40" spans="3:14" ht="15" customHeight="1">
      <c r="C40" s="193" t="s">
        <v>154</v>
      </c>
      <c r="D40" s="26" t="s">
        <v>13</v>
      </c>
      <c r="E40" s="194">
        <v>1768.4</v>
      </c>
      <c r="F40" s="195">
        <v>40928.75</v>
      </c>
      <c r="G40" s="195">
        <v>316851.45999999996</v>
      </c>
      <c r="H40" s="195">
        <v>357780.21</v>
      </c>
      <c r="I40" s="196">
        <v>11</v>
      </c>
      <c r="J40" s="197">
        <v>77946</v>
      </c>
    </row>
    <row r="41" spans="3:14" ht="15" customHeight="1">
      <c r="C41" s="193"/>
      <c r="D41" s="30" t="s">
        <v>14</v>
      </c>
      <c r="E41" s="198">
        <v>979.9</v>
      </c>
      <c r="F41" s="199">
        <v>22148.36</v>
      </c>
      <c r="G41" s="199">
        <v>169155.52</v>
      </c>
      <c r="H41" s="200">
        <v>191303.88</v>
      </c>
      <c r="I41" s="201">
        <v>3</v>
      </c>
      <c r="J41" s="202">
        <v>40351</v>
      </c>
      <c r="L41" s="208"/>
      <c r="M41" s="208"/>
      <c r="N41" s="208"/>
    </row>
    <row r="42" spans="3:14" ht="15" customHeight="1">
      <c r="C42" s="193"/>
      <c r="D42" s="30" t="s">
        <v>16</v>
      </c>
      <c r="E42" s="198">
        <v>361.1</v>
      </c>
      <c r="F42" s="199">
        <v>10918</v>
      </c>
      <c r="G42" s="199">
        <v>69794.91</v>
      </c>
      <c r="H42" s="200">
        <v>80712.91</v>
      </c>
      <c r="I42" s="201">
        <v>7</v>
      </c>
      <c r="J42" s="202">
        <v>22651</v>
      </c>
      <c r="L42" s="208"/>
      <c r="M42" s="208"/>
      <c r="N42" s="208"/>
    </row>
    <row r="43" spans="3:14" ht="15" customHeight="1">
      <c r="C43" s="193"/>
      <c r="D43" s="30" t="s">
        <v>17</v>
      </c>
      <c r="E43" s="198">
        <v>151.69999999999999</v>
      </c>
      <c r="F43" s="199">
        <v>4269.04</v>
      </c>
      <c r="G43" s="199">
        <v>28361.03</v>
      </c>
      <c r="H43" s="200">
        <v>32630.07</v>
      </c>
      <c r="I43" s="201">
        <v>1</v>
      </c>
      <c r="J43" s="202">
        <v>5964</v>
      </c>
      <c r="L43" s="208"/>
      <c r="M43" s="208"/>
      <c r="N43" s="208"/>
    </row>
    <row r="44" spans="3:14" ht="15" customHeight="1">
      <c r="C44" s="193"/>
      <c r="D44" s="36" t="s">
        <v>18</v>
      </c>
      <c r="E44" s="203">
        <v>275.7</v>
      </c>
      <c r="F44" s="204">
        <v>3593.35</v>
      </c>
      <c r="G44" s="204">
        <v>49540</v>
      </c>
      <c r="H44" s="204">
        <v>53133.35</v>
      </c>
      <c r="I44" s="205" t="s">
        <v>49</v>
      </c>
      <c r="J44" s="206">
        <v>8980</v>
      </c>
      <c r="K44" s="72"/>
      <c r="L44" s="208"/>
      <c r="M44" s="208"/>
      <c r="N44" s="208"/>
    </row>
    <row r="45" spans="3:14" ht="15" customHeight="1">
      <c r="C45" s="193" t="s">
        <v>155</v>
      </c>
      <c r="D45" s="26" t="s">
        <v>13</v>
      </c>
      <c r="E45" s="194">
        <v>1837.8</v>
      </c>
      <c r="F45" s="195">
        <v>40928.75</v>
      </c>
      <c r="G45" s="195">
        <v>323933.94</v>
      </c>
      <c r="H45" s="195">
        <v>364862.68999999994</v>
      </c>
      <c r="I45" s="196">
        <v>11</v>
      </c>
      <c r="J45" s="197">
        <v>79578</v>
      </c>
    </row>
    <row r="46" spans="3:14" ht="15" customHeight="1">
      <c r="C46" s="193"/>
      <c r="D46" s="30" t="s">
        <v>14</v>
      </c>
      <c r="E46" s="198">
        <v>1001.5</v>
      </c>
      <c r="F46" s="199">
        <v>22148.36</v>
      </c>
      <c r="G46" s="199">
        <v>173600.81999999998</v>
      </c>
      <c r="H46" s="200">
        <v>195749.18</v>
      </c>
      <c r="I46" s="201">
        <v>3</v>
      </c>
      <c r="J46" s="202">
        <v>41311</v>
      </c>
      <c r="L46" s="208"/>
      <c r="M46" s="208"/>
      <c r="N46" s="208"/>
    </row>
    <row r="47" spans="3:14" ht="15" customHeight="1">
      <c r="C47" s="193"/>
      <c r="D47" s="30" t="s">
        <v>16</v>
      </c>
      <c r="E47" s="198">
        <v>398.4</v>
      </c>
      <c r="F47" s="199">
        <v>10918</v>
      </c>
      <c r="G47" s="199">
        <v>69794.91</v>
      </c>
      <c r="H47" s="200">
        <v>80712.91</v>
      </c>
      <c r="I47" s="201">
        <v>7</v>
      </c>
      <c r="J47" s="202">
        <v>22672</v>
      </c>
      <c r="L47" s="208"/>
      <c r="M47" s="208"/>
      <c r="N47" s="208"/>
    </row>
    <row r="48" spans="3:14" ht="15" customHeight="1">
      <c r="C48" s="193"/>
      <c r="D48" s="30" t="s">
        <v>17</v>
      </c>
      <c r="E48" s="198">
        <v>152.6</v>
      </c>
      <c r="F48" s="199">
        <v>4269.04</v>
      </c>
      <c r="G48" s="199">
        <v>28614.25</v>
      </c>
      <c r="H48" s="200">
        <v>32883.29</v>
      </c>
      <c r="I48" s="201">
        <v>1</v>
      </c>
      <c r="J48" s="202">
        <v>6043</v>
      </c>
      <c r="L48" s="208"/>
      <c r="M48" s="208"/>
      <c r="N48" s="208"/>
    </row>
    <row r="49" spans="3:14" ht="15" customHeight="1">
      <c r="C49" s="193"/>
      <c r="D49" s="36" t="s">
        <v>18</v>
      </c>
      <c r="E49" s="203">
        <v>285.3</v>
      </c>
      <c r="F49" s="204">
        <v>3593.35</v>
      </c>
      <c r="G49" s="204">
        <v>51923.96</v>
      </c>
      <c r="H49" s="204">
        <v>55517.31</v>
      </c>
      <c r="I49" s="205" t="s">
        <v>49</v>
      </c>
      <c r="J49" s="206">
        <v>9552</v>
      </c>
      <c r="K49" s="72"/>
      <c r="L49" s="55"/>
      <c r="M49" s="208"/>
      <c r="N49" s="208"/>
    </row>
    <row r="50" spans="3:14" ht="15" customHeight="1">
      <c r="C50" s="193" t="s">
        <v>156</v>
      </c>
      <c r="D50" s="26" t="s">
        <v>13</v>
      </c>
      <c r="E50" s="194">
        <v>1878.18</v>
      </c>
      <c r="F50" s="195">
        <v>40928.75</v>
      </c>
      <c r="G50" s="195">
        <v>327852.74</v>
      </c>
      <c r="H50" s="195">
        <v>368781.49</v>
      </c>
      <c r="I50" s="196">
        <v>11</v>
      </c>
      <c r="J50" s="197">
        <v>80691</v>
      </c>
    </row>
    <row r="51" spans="3:14" ht="15" customHeight="1">
      <c r="C51" s="193"/>
      <c r="D51" s="30" t="s">
        <v>14</v>
      </c>
      <c r="E51" s="198">
        <v>1037.5</v>
      </c>
      <c r="F51" s="199">
        <v>22148.36</v>
      </c>
      <c r="G51" s="199">
        <v>177480.52</v>
      </c>
      <c r="H51" s="200">
        <v>199628.88</v>
      </c>
      <c r="I51" s="201">
        <v>3</v>
      </c>
      <c r="J51" s="202">
        <v>42108</v>
      </c>
    </row>
    <row r="52" spans="3:14" ht="15" customHeight="1">
      <c r="C52" s="193"/>
      <c r="D52" s="30" t="s">
        <v>16</v>
      </c>
      <c r="E52" s="198">
        <v>398.4</v>
      </c>
      <c r="F52" s="199">
        <v>10918</v>
      </c>
      <c r="G52" s="199">
        <v>69794.91</v>
      </c>
      <c r="H52" s="200">
        <v>80712.91</v>
      </c>
      <c r="I52" s="201">
        <v>7</v>
      </c>
      <c r="J52" s="202">
        <v>22672</v>
      </c>
    </row>
    <row r="53" spans="3:14" ht="15" customHeight="1">
      <c r="C53" s="193"/>
      <c r="D53" s="30" t="s">
        <v>17</v>
      </c>
      <c r="E53" s="198">
        <v>152.80000000000001</v>
      </c>
      <c r="F53" s="199">
        <v>4269.04</v>
      </c>
      <c r="G53" s="199">
        <v>28614.25</v>
      </c>
      <c r="H53" s="200">
        <v>32883.29</v>
      </c>
      <c r="I53" s="201">
        <v>1</v>
      </c>
      <c r="J53" s="202">
        <v>6044</v>
      </c>
    </row>
    <row r="54" spans="3:14" ht="15" customHeight="1">
      <c r="C54" s="193"/>
      <c r="D54" s="36" t="s">
        <v>18</v>
      </c>
      <c r="E54" s="203">
        <v>289.48</v>
      </c>
      <c r="F54" s="204">
        <v>3593.35</v>
      </c>
      <c r="G54" s="204">
        <v>51963.06</v>
      </c>
      <c r="H54" s="204">
        <v>55556.409999999996</v>
      </c>
      <c r="I54" s="205" t="s">
        <v>49</v>
      </c>
      <c r="J54" s="206">
        <v>9867</v>
      </c>
    </row>
    <row r="55" spans="3:14" ht="15" customHeight="1">
      <c r="C55" s="193" t="s">
        <v>157</v>
      </c>
      <c r="D55" s="26" t="s">
        <v>13</v>
      </c>
      <c r="E55" s="194">
        <v>1885</v>
      </c>
      <c r="F55" s="195">
        <v>41108.29</v>
      </c>
      <c r="G55" s="195">
        <v>332891.74</v>
      </c>
      <c r="H55" s="195">
        <v>374000.02999999991</v>
      </c>
      <c r="I55" s="196">
        <v>11</v>
      </c>
      <c r="J55" s="197">
        <v>81034</v>
      </c>
    </row>
    <row r="56" spans="3:14" ht="15" customHeight="1">
      <c r="C56" s="193"/>
      <c r="D56" s="30" t="s">
        <v>14</v>
      </c>
      <c r="E56" s="198">
        <v>1043.0999999999999</v>
      </c>
      <c r="F56" s="199">
        <v>22327.9</v>
      </c>
      <c r="G56" s="199">
        <v>181534.52</v>
      </c>
      <c r="H56" s="200">
        <v>203862.41999999998</v>
      </c>
      <c r="I56" s="201">
        <v>3</v>
      </c>
      <c r="J56" s="202">
        <v>42238</v>
      </c>
    </row>
    <row r="57" spans="3:14" ht="15" customHeight="1">
      <c r="C57" s="193"/>
      <c r="D57" s="30" t="s">
        <v>16</v>
      </c>
      <c r="E57" s="198">
        <v>398.4</v>
      </c>
      <c r="F57" s="199">
        <v>10918</v>
      </c>
      <c r="G57" s="199">
        <v>69794.91</v>
      </c>
      <c r="H57" s="200">
        <v>80712.91</v>
      </c>
      <c r="I57" s="201">
        <v>7</v>
      </c>
      <c r="J57" s="202">
        <v>22672</v>
      </c>
    </row>
    <row r="58" spans="3:14" ht="15" customHeight="1">
      <c r="C58" s="193"/>
      <c r="D58" s="30" t="s">
        <v>17</v>
      </c>
      <c r="E58" s="198">
        <v>153.5</v>
      </c>
      <c r="F58" s="199">
        <v>4269.04</v>
      </c>
      <c r="G58" s="199">
        <v>29599.25</v>
      </c>
      <c r="H58" s="200">
        <v>33868.29</v>
      </c>
      <c r="I58" s="201">
        <v>1</v>
      </c>
      <c r="J58" s="202">
        <v>6162</v>
      </c>
    </row>
    <row r="59" spans="3:14" ht="15" customHeight="1">
      <c r="C59" s="193"/>
      <c r="D59" s="36" t="s">
        <v>18</v>
      </c>
      <c r="E59" s="203">
        <v>290</v>
      </c>
      <c r="F59" s="204">
        <v>3593.35</v>
      </c>
      <c r="G59" s="204">
        <v>51963.06</v>
      </c>
      <c r="H59" s="204">
        <v>55556.409999999996</v>
      </c>
      <c r="I59" s="205" t="s">
        <v>49</v>
      </c>
      <c r="J59" s="206">
        <v>9962</v>
      </c>
    </row>
    <row r="60" spans="3:14" ht="15" customHeight="1">
      <c r="C60" s="193" t="s">
        <v>158</v>
      </c>
      <c r="D60" s="26" t="s">
        <v>13</v>
      </c>
      <c r="E60" s="194">
        <v>1901.62</v>
      </c>
      <c r="F60" s="195">
        <v>43982.99</v>
      </c>
      <c r="G60" s="195">
        <v>334074.74</v>
      </c>
      <c r="H60" s="195">
        <v>378057.73</v>
      </c>
      <c r="I60" s="196">
        <v>11</v>
      </c>
      <c r="J60" s="197">
        <v>81990</v>
      </c>
    </row>
    <row r="61" spans="3:14" ht="15" customHeight="1">
      <c r="C61" s="193"/>
      <c r="D61" s="30" t="s">
        <v>14</v>
      </c>
      <c r="E61" s="198">
        <v>1057.7</v>
      </c>
      <c r="F61" s="199">
        <v>25202.6</v>
      </c>
      <c r="G61" s="199">
        <v>181987.32</v>
      </c>
      <c r="H61" s="200">
        <v>207189.92</v>
      </c>
      <c r="I61" s="201">
        <v>3</v>
      </c>
      <c r="J61" s="202">
        <v>42918</v>
      </c>
    </row>
    <row r="62" spans="3:14" ht="15" customHeight="1">
      <c r="C62" s="193"/>
      <c r="D62" s="30" t="s">
        <v>16</v>
      </c>
      <c r="E62" s="198">
        <v>398.4</v>
      </c>
      <c r="F62" s="199">
        <v>10918</v>
      </c>
      <c r="G62" s="199">
        <v>69794.91</v>
      </c>
      <c r="H62" s="200">
        <v>80712.91</v>
      </c>
      <c r="I62" s="201">
        <v>7</v>
      </c>
      <c r="J62" s="202">
        <v>22672</v>
      </c>
    </row>
    <row r="63" spans="3:14" ht="15" customHeight="1">
      <c r="C63" s="193"/>
      <c r="D63" s="30" t="s">
        <v>17</v>
      </c>
      <c r="E63" s="198">
        <v>155.5</v>
      </c>
      <c r="F63" s="199">
        <v>4269.04</v>
      </c>
      <c r="G63" s="199">
        <v>30329.45</v>
      </c>
      <c r="H63" s="200">
        <v>34598.49</v>
      </c>
      <c r="I63" s="201">
        <v>1</v>
      </c>
      <c r="J63" s="202">
        <v>6438</v>
      </c>
    </row>
    <row r="64" spans="3:14" ht="15" customHeight="1">
      <c r="C64" s="193"/>
      <c r="D64" s="36" t="s">
        <v>18</v>
      </c>
      <c r="E64" s="203">
        <v>290.02</v>
      </c>
      <c r="F64" s="204">
        <v>3593.35</v>
      </c>
      <c r="G64" s="204">
        <v>51963.06</v>
      </c>
      <c r="H64" s="204">
        <v>55556.409999999996</v>
      </c>
      <c r="I64" s="205" t="s">
        <v>49</v>
      </c>
      <c r="J64" s="206">
        <v>9962</v>
      </c>
    </row>
    <row r="65" spans="3:10" ht="15" customHeight="1">
      <c r="C65" s="193" t="s">
        <v>159</v>
      </c>
      <c r="D65" s="26" t="s">
        <v>13</v>
      </c>
      <c r="E65" s="194">
        <v>1912.14</v>
      </c>
      <c r="F65" s="195">
        <v>44645.89</v>
      </c>
      <c r="G65" s="195">
        <v>334074.74</v>
      </c>
      <c r="H65" s="195">
        <v>378720.63</v>
      </c>
      <c r="I65" s="196">
        <v>11</v>
      </c>
      <c r="J65" s="197">
        <v>83290</v>
      </c>
    </row>
    <row r="66" spans="3:10" ht="15" customHeight="1">
      <c r="C66" s="193"/>
      <c r="D66" s="30" t="s">
        <v>14</v>
      </c>
      <c r="E66" s="198">
        <v>1065.98</v>
      </c>
      <c r="F66" s="199">
        <v>25716.9</v>
      </c>
      <c r="G66" s="199">
        <v>181987.32</v>
      </c>
      <c r="H66" s="200">
        <v>207704.22</v>
      </c>
      <c r="I66" s="201">
        <v>3</v>
      </c>
      <c r="J66" s="202">
        <v>43322</v>
      </c>
    </row>
    <row r="67" spans="3:10" ht="15" customHeight="1">
      <c r="C67" s="193"/>
      <c r="D67" s="30" t="s">
        <v>16</v>
      </c>
      <c r="E67" s="198">
        <v>398.4</v>
      </c>
      <c r="F67" s="199">
        <v>10918</v>
      </c>
      <c r="G67" s="199">
        <v>69794.91</v>
      </c>
      <c r="H67" s="200">
        <v>80712.91</v>
      </c>
      <c r="I67" s="201">
        <v>7</v>
      </c>
      <c r="J67" s="202">
        <v>23428</v>
      </c>
    </row>
    <row r="68" spans="3:10" ht="15" customHeight="1">
      <c r="C68" s="193"/>
      <c r="D68" s="30" t="s">
        <v>17</v>
      </c>
      <c r="E68" s="198">
        <v>155.5</v>
      </c>
      <c r="F68" s="199">
        <v>4269.04</v>
      </c>
      <c r="G68" s="199">
        <v>30329.45</v>
      </c>
      <c r="H68" s="200">
        <v>34598.49</v>
      </c>
      <c r="I68" s="201">
        <v>1</v>
      </c>
      <c r="J68" s="202">
        <v>6438</v>
      </c>
    </row>
    <row r="69" spans="3:10" ht="15" customHeight="1">
      <c r="C69" s="193"/>
      <c r="D69" s="36" t="s">
        <v>18</v>
      </c>
      <c r="E69" s="203">
        <v>292.26</v>
      </c>
      <c r="F69" s="204">
        <v>3741.95</v>
      </c>
      <c r="G69" s="204">
        <v>51963.06</v>
      </c>
      <c r="H69" s="204">
        <v>55705.009999999995</v>
      </c>
      <c r="I69" s="205" t="s">
        <v>49</v>
      </c>
      <c r="J69" s="206">
        <v>10102</v>
      </c>
    </row>
    <row r="70" spans="3:10" ht="15" customHeight="1">
      <c r="C70" s="193" t="s">
        <v>160</v>
      </c>
      <c r="D70" s="26" t="s">
        <v>13</v>
      </c>
      <c r="E70" s="194">
        <v>1918.79</v>
      </c>
      <c r="F70" s="195">
        <v>45323.59</v>
      </c>
      <c r="G70" s="195">
        <v>335093.24</v>
      </c>
      <c r="H70" s="195">
        <v>380416.83</v>
      </c>
      <c r="I70" s="196">
        <v>11</v>
      </c>
      <c r="J70" s="197">
        <v>82798</v>
      </c>
    </row>
    <row r="71" spans="3:10" ht="15" customHeight="1">
      <c r="C71" s="193"/>
      <c r="D71" s="30" t="s">
        <v>14</v>
      </c>
      <c r="E71" s="198">
        <v>1072.23</v>
      </c>
      <c r="F71" s="199">
        <v>25833.599999999999</v>
      </c>
      <c r="G71" s="199">
        <v>183005.82</v>
      </c>
      <c r="H71" s="200">
        <v>208839.42</v>
      </c>
      <c r="I71" s="201">
        <v>3</v>
      </c>
      <c r="J71" s="202">
        <v>43125</v>
      </c>
    </row>
    <row r="72" spans="3:10" ht="15" customHeight="1">
      <c r="C72" s="193"/>
      <c r="D72" s="30" t="s">
        <v>16</v>
      </c>
      <c r="E72" s="198">
        <v>398.39</v>
      </c>
      <c r="F72" s="199">
        <v>10918</v>
      </c>
      <c r="G72" s="199">
        <v>69794.91</v>
      </c>
      <c r="H72" s="200">
        <v>80712.91</v>
      </c>
      <c r="I72" s="201">
        <v>7</v>
      </c>
      <c r="J72" s="202">
        <v>23428</v>
      </c>
    </row>
    <row r="73" spans="3:10" ht="15" customHeight="1">
      <c r="C73" s="193"/>
      <c r="D73" s="30" t="s">
        <v>17</v>
      </c>
      <c r="E73" s="198">
        <v>155.74</v>
      </c>
      <c r="F73" s="199">
        <v>4830.04</v>
      </c>
      <c r="G73" s="199">
        <v>30329.45</v>
      </c>
      <c r="H73" s="200">
        <v>35159.49</v>
      </c>
      <c r="I73" s="201">
        <v>1</v>
      </c>
      <c r="J73" s="202">
        <v>6261</v>
      </c>
    </row>
    <row r="74" spans="3:10" ht="15" customHeight="1">
      <c r="C74" s="193"/>
      <c r="D74" s="36" t="s">
        <v>18</v>
      </c>
      <c r="E74" s="203">
        <v>292.43</v>
      </c>
      <c r="F74" s="204">
        <v>3741.95</v>
      </c>
      <c r="G74" s="204">
        <v>51963.06</v>
      </c>
      <c r="H74" s="204">
        <v>55705.009999999995</v>
      </c>
      <c r="I74" s="205" t="s">
        <v>49</v>
      </c>
      <c r="J74" s="206">
        <v>9984</v>
      </c>
    </row>
    <row r="75" spans="3:10" ht="15" customHeight="1">
      <c r="C75" s="193" t="s">
        <v>161</v>
      </c>
      <c r="D75" s="26" t="s">
        <v>13</v>
      </c>
      <c r="E75" s="194">
        <v>1918.79</v>
      </c>
      <c r="F75" s="195">
        <v>45323.59</v>
      </c>
      <c r="G75" s="195">
        <v>335371.24</v>
      </c>
      <c r="H75" s="195">
        <v>380694.83</v>
      </c>
      <c r="I75" s="196">
        <v>11</v>
      </c>
      <c r="J75" s="197">
        <v>83066</v>
      </c>
    </row>
    <row r="76" spans="3:10" ht="15" customHeight="1">
      <c r="C76" s="193"/>
      <c r="D76" s="30" t="s">
        <v>14</v>
      </c>
      <c r="E76" s="198">
        <v>1072.23</v>
      </c>
      <c r="F76" s="199">
        <v>25833.599999999999</v>
      </c>
      <c r="G76" s="199">
        <v>183283.82</v>
      </c>
      <c r="H76" s="200">
        <v>209117.42</v>
      </c>
      <c r="I76" s="201">
        <v>3</v>
      </c>
      <c r="J76" s="202">
        <v>43603</v>
      </c>
    </row>
    <row r="77" spans="3:10" ht="15" customHeight="1">
      <c r="C77" s="193"/>
      <c r="D77" s="30" t="s">
        <v>16</v>
      </c>
      <c r="E77" s="198">
        <v>398.39</v>
      </c>
      <c r="F77" s="199">
        <v>10918</v>
      </c>
      <c r="G77" s="199">
        <v>69794.91</v>
      </c>
      <c r="H77" s="200">
        <v>80712.91</v>
      </c>
      <c r="I77" s="201">
        <v>7</v>
      </c>
      <c r="J77" s="202">
        <v>23437</v>
      </c>
    </row>
    <row r="78" spans="3:10" ht="15" customHeight="1">
      <c r="C78" s="193"/>
      <c r="D78" s="30" t="s">
        <v>17</v>
      </c>
      <c r="E78" s="198">
        <v>155.74</v>
      </c>
      <c r="F78" s="199">
        <v>4830.04</v>
      </c>
      <c r="G78" s="199">
        <v>30329.45</v>
      </c>
      <c r="H78" s="200">
        <v>35159.49</v>
      </c>
      <c r="I78" s="201">
        <v>1</v>
      </c>
      <c r="J78" s="202">
        <v>6120</v>
      </c>
    </row>
    <row r="79" spans="3:10" ht="15" customHeight="1">
      <c r="C79" s="193"/>
      <c r="D79" s="36" t="s">
        <v>18</v>
      </c>
      <c r="E79" s="203">
        <v>292.43</v>
      </c>
      <c r="F79" s="204">
        <v>3741.95</v>
      </c>
      <c r="G79" s="204">
        <v>51963.06</v>
      </c>
      <c r="H79" s="204">
        <v>55705.009999999995</v>
      </c>
      <c r="I79" s="205" t="s">
        <v>49</v>
      </c>
      <c r="J79" s="206">
        <v>9906</v>
      </c>
    </row>
    <row r="80" spans="3:10" ht="15" customHeight="1">
      <c r="C80" s="193" t="s">
        <v>162</v>
      </c>
      <c r="D80" s="26" t="s">
        <v>13</v>
      </c>
      <c r="E80" s="194">
        <v>1921.91</v>
      </c>
      <c r="F80" s="195">
        <v>45653.42</v>
      </c>
      <c r="G80" s="195">
        <v>335780.14</v>
      </c>
      <c r="H80" s="195">
        <v>381433.56</v>
      </c>
      <c r="I80" s="196">
        <v>11</v>
      </c>
      <c r="J80" s="197">
        <v>83194</v>
      </c>
    </row>
    <row r="81" spans="3:10" ht="15" customHeight="1">
      <c r="C81" s="193"/>
      <c r="D81" s="30" t="s">
        <v>14</v>
      </c>
      <c r="E81" s="198">
        <v>1074.7</v>
      </c>
      <c r="F81" s="199">
        <v>26163.43</v>
      </c>
      <c r="G81" s="199">
        <v>183692.72</v>
      </c>
      <c r="H81" s="200">
        <v>209856.15</v>
      </c>
      <c r="I81" s="201">
        <v>3</v>
      </c>
      <c r="J81" s="202">
        <v>43626</v>
      </c>
    </row>
    <row r="82" spans="3:10" ht="15" customHeight="1">
      <c r="C82" s="193"/>
      <c r="D82" s="30" t="s">
        <v>16</v>
      </c>
      <c r="E82" s="198">
        <v>398.39</v>
      </c>
      <c r="F82" s="199">
        <v>10918</v>
      </c>
      <c r="G82" s="199">
        <v>69794.91</v>
      </c>
      <c r="H82" s="200">
        <v>80712.91</v>
      </c>
      <c r="I82" s="201">
        <v>7</v>
      </c>
      <c r="J82" s="202">
        <v>23504</v>
      </c>
    </row>
    <row r="83" spans="3:10" ht="15" customHeight="1">
      <c r="C83" s="193"/>
      <c r="D83" s="30" t="s">
        <v>17</v>
      </c>
      <c r="E83" s="198">
        <v>156.38999999999999</v>
      </c>
      <c r="F83" s="199">
        <v>4830.04</v>
      </c>
      <c r="G83" s="199">
        <v>30329.45</v>
      </c>
      <c r="H83" s="200">
        <v>35159.49</v>
      </c>
      <c r="I83" s="201">
        <v>1</v>
      </c>
      <c r="J83" s="202">
        <v>6158</v>
      </c>
    </row>
    <row r="84" spans="3:10" ht="15" customHeight="1">
      <c r="C84" s="193"/>
      <c r="D84" s="36" t="s">
        <v>18</v>
      </c>
      <c r="E84" s="203">
        <v>292.43</v>
      </c>
      <c r="F84" s="204">
        <v>3741.95</v>
      </c>
      <c r="G84" s="204">
        <v>51963.06</v>
      </c>
      <c r="H84" s="204">
        <v>55705.009999999995</v>
      </c>
      <c r="I84" s="205" t="s">
        <v>49</v>
      </c>
      <c r="J84" s="206">
        <v>9906</v>
      </c>
    </row>
    <row r="85" spans="3:10" ht="15" customHeight="1">
      <c r="C85" s="193" t="s">
        <v>163</v>
      </c>
      <c r="D85" s="26" t="s">
        <v>13</v>
      </c>
      <c r="E85" s="194">
        <v>1914.5</v>
      </c>
      <c r="F85" s="195">
        <v>45653.42</v>
      </c>
      <c r="G85" s="195">
        <v>337653.14</v>
      </c>
      <c r="H85" s="195">
        <v>383306.56</v>
      </c>
      <c r="I85" s="196">
        <v>11</v>
      </c>
      <c r="J85" s="197">
        <v>83126</v>
      </c>
    </row>
    <row r="86" spans="3:10" ht="15" customHeight="1">
      <c r="C86" s="193"/>
      <c r="D86" s="30" t="s">
        <v>14</v>
      </c>
      <c r="E86" s="198">
        <v>1060.5899999999999</v>
      </c>
      <c r="F86" s="199">
        <v>26163.43</v>
      </c>
      <c r="G86" s="199">
        <v>184250.12</v>
      </c>
      <c r="H86" s="200">
        <v>210413.55</v>
      </c>
      <c r="I86" s="201">
        <v>3</v>
      </c>
      <c r="J86" s="202">
        <v>43693</v>
      </c>
    </row>
    <row r="87" spans="3:10" ht="15" customHeight="1">
      <c r="C87" s="193"/>
      <c r="D87" s="30" t="s">
        <v>16</v>
      </c>
      <c r="E87" s="198">
        <v>398.39</v>
      </c>
      <c r="F87" s="199">
        <v>10918</v>
      </c>
      <c r="G87" s="199">
        <v>69829.61</v>
      </c>
      <c r="H87" s="200">
        <v>80747.61</v>
      </c>
      <c r="I87" s="201">
        <v>7</v>
      </c>
      <c r="J87" s="202">
        <v>23358</v>
      </c>
    </row>
    <row r="88" spans="3:10" ht="15" customHeight="1">
      <c r="C88" s="193"/>
      <c r="D88" s="30" t="s">
        <v>17</v>
      </c>
      <c r="E88" s="198">
        <v>156.38999999999999</v>
      </c>
      <c r="F88" s="199">
        <v>4830.04</v>
      </c>
      <c r="G88" s="199">
        <v>31397.15</v>
      </c>
      <c r="H88" s="200">
        <v>36227.19</v>
      </c>
      <c r="I88" s="201">
        <v>1</v>
      </c>
      <c r="J88" s="202">
        <v>6169</v>
      </c>
    </row>
    <row r="89" spans="3:10" ht="15" customHeight="1">
      <c r="C89" s="193"/>
      <c r="D89" s="36" t="s">
        <v>18</v>
      </c>
      <c r="E89" s="203">
        <v>299.13</v>
      </c>
      <c r="F89" s="204">
        <v>3741.95</v>
      </c>
      <c r="G89" s="204">
        <v>52176.26</v>
      </c>
      <c r="H89" s="204">
        <v>55918.21</v>
      </c>
      <c r="I89" s="205" t="s">
        <v>49</v>
      </c>
      <c r="J89" s="206">
        <v>9906</v>
      </c>
    </row>
    <row r="90" spans="3:10" ht="15" customHeight="1">
      <c r="C90" s="193" t="s">
        <v>164</v>
      </c>
      <c r="D90" s="26" t="s">
        <v>13</v>
      </c>
      <c r="E90" s="194">
        <v>1924.5599999999997</v>
      </c>
      <c r="F90" s="195">
        <v>45955.62</v>
      </c>
      <c r="G90" s="195">
        <v>337741.94000000006</v>
      </c>
      <c r="H90" s="195">
        <v>383697.56000000006</v>
      </c>
      <c r="I90" s="196">
        <v>11</v>
      </c>
      <c r="J90" s="197">
        <v>83299</v>
      </c>
    </row>
    <row r="91" spans="3:10" ht="15" customHeight="1">
      <c r="C91" s="193"/>
      <c r="D91" s="30" t="s">
        <v>14</v>
      </c>
      <c r="E91" s="198">
        <v>1066.5999999999999</v>
      </c>
      <c r="F91" s="199">
        <v>26465.63</v>
      </c>
      <c r="G91" s="199">
        <v>184338.92</v>
      </c>
      <c r="H91" s="200">
        <v>210804.55000000002</v>
      </c>
      <c r="I91" s="201">
        <v>3</v>
      </c>
      <c r="J91" s="202">
        <v>43698</v>
      </c>
    </row>
    <row r="92" spans="3:10" ht="15" customHeight="1">
      <c r="C92" s="193"/>
      <c r="D92" s="30" t="s">
        <v>16</v>
      </c>
      <c r="E92" s="198">
        <v>398.39</v>
      </c>
      <c r="F92" s="199">
        <v>10918</v>
      </c>
      <c r="G92" s="199">
        <v>69829.61</v>
      </c>
      <c r="H92" s="200">
        <v>80747.61</v>
      </c>
      <c r="I92" s="201">
        <v>7</v>
      </c>
      <c r="J92" s="202">
        <v>23313</v>
      </c>
    </row>
    <row r="93" spans="3:10" ht="15" customHeight="1">
      <c r="C93" s="193"/>
      <c r="D93" s="30" t="s">
        <v>17</v>
      </c>
      <c r="E93" s="198">
        <v>157.76999999999998</v>
      </c>
      <c r="F93" s="199">
        <v>4830.04</v>
      </c>
      <c r="G93" s="199">
        <v>31397.15</v>
      </c>
      <c r="H93" s="200">
        <v>36227.19</v>
      </c>
      <c r="I93" s="201">
        <v>1</v>
      </c>
      <c r="J93" s="202">
        <v>6382</v>
      </c>
    </row>
    <row r="94" spans="3:10" ht="15" customHeight="1">
      <c r="C94" s="193"/>
      <c r="D94" s="36" t="s">
        <v>18</v>
      </c>
      <c r="E94" s="203">
        <v>301.8</v>
      </c>
      <c r="F94" s="204">
        <v>3741.95</v>
      </c>
      <c r="G94" s="204">
        <v>52176.26</v>
      </c>
      <c r="H94" s="204">
        <v>55918.21</v>
      </c>
      <c r="I94" s="205" t="s">
        <v>49</v>
      </c>
      <c r="J94" s="206">
        <v>9906</v>
      </c>
    </row>
    <row r="95" spans="3:10" ht="15" customHeight="1">
      <c r="C95" s="193" t="s">
        <v>165</v>
      </c>
      <c r="D95" s="26" t="s">
        <v>13</v>
      </c>
      <c r="E95" s="194">
        <v>1924.5599999999997</v>
      </c>
      <c r="F95" s="195">
        <v>46109.919999999998</v>
      </c>
      <c r="G95" s="195">
        <v>338054.94000000006</v>
      </c>
      <c r="H95" s="195">
        <v>384164.86000000004</v>
      </c>
      <c r="I95" s="196">
        <v>11</v>
      </c>
      <c r="J95" s="197">
        <v>83425</v>
      </c>
    </row>
    <row r="96" spans="3:10" ht="15" customHeight="1">
      <c r="C96" s="193"/>
      <c r="D96" s="30" t="s">
        <v>14</v>
      </c>
      <c r="E96" s="198">
        <v>1066.5999999999999</v>
      </c>
      <c r="F96" s="199">
        <v>26619.93</v>
      </c>
      <c r="G96" s="199">
        <v>184651.92</v>
      </c>
      <c r="H96" s="200">
        <v>211271.85</v>
      </c>
      <c r="I96" s="201">
        <v>3</v>
      </c>
      <c r="J96" s="202">
        <v>43698</v>
      </c>
    </row>
    <row r="97" spans="3:10" ht="15" customHeight="1">
      <c r="C97" s="193"/>
      <c r="D97" s="30" t="s">
        <v>16</v>
      </c>
      <c r="E97" s="198">
        <v>398.39</v>
      </c>
      <c r="F97" s="199">
        <v>10918</v>
      </c>
      <c r="G97" s="199">
        <v>69829.61</v>
      </c>
      <c r="H97" s="200">
        <v>80747.61</v>
      </c>
      <c r="I97" s="201">
        <v>7</v>
      </c>
      <c r="J97" s="202">
        <v>23439</v>
      </c>
    </row>
    <row r="98" spans="3:10" ht="15" customHeight="1">
      <c r="C98" s="193"/>
      <c r="D98" s="30" t="s">
        <v>17</v>
      </c>
      <c r="E98" s="198">
        <v>157.76999999999998</v>
      </c>
      <c r="F98" s="199">
        <v>4830.04</v>
      </c>
      <c r="G98" s="199">
        <v>31397.15</v>
      </c>
      <c r="H98" s="200">
        <v>36227.19</v>
      </c>
      <c r="I98" s="201">
        <v>1</v>
      </c>
      <c r="J98" s="202">
        <v>6382</v>
      </c>
    </row>
    <row r="99" spans="3:10" ht="15" customHeight="1">
      <c r="C99" s="193"/>
      <c r="D99" s="36" t="s">
        <v>18</v>
      </c>
      <c r="E99" s="203">
        <v>301.8</v>
      </c>
      <c r="F99" s="204">
        <v>3741.95</v>
      </c>
      <c r="G99" s="204">
        <v>52176.26</v>
      </c>
      <c r="H99" s="204">
        <v>55918.21</v>
      </c>
      <c r="I99" s="205" t="s">
        <v>49</v>
      </c>
      <c r="J99" s="206">
        <v>9906</v>
      </c>
    </row>
    <row r="100" spans="3:10" ht="15" customHeight="1">
      <c r="C100" s="193" t="s">
        <v>166</v>
      </c>
      <c r="D100" s="26" t="s">
        <v>13</v>
      </c>
      <c r="E100" s="194">
        <v>1924.5599999999997</v>
      </c>
      <c r="F100" s="195">
        <v>46905.219999999994</v>
      </c>
      <c r="G100" s="195">
        <v>338054.94000000006</v>
      </c>
      <c r="H100" s="195">
        <v>384960.16000000003</v>
      </c>
      <c r="I100" s="196">
        <v>11</v>
      </c>
      <c r="J100" s="197">
        <v>84554</v>
      </c>
    </row>
    <row r="101" spans="3:10" ht="15" customHeight="1">
      <c r="C101" s="193"/>
      <c r="D101" s="30" t="s">
        <v>14</v>
      </c>
      <c r="E101" s="198">
        <v>1066.5999999999999</v>
      </c>
      <c r="F101" s="199">
        <v>27415.23</v>
      </c>
      <c r="G101" s="199">
        <v>184651.92</v>
      </c>
      <c r="H101" s="200">
        <v>212067.15000000002</v>
      </c>
      <c r="I101" s="201">
        <v>3</v>
      </c>
      <c r="J101" s="202">
        <v>44617</v>
      </c>
    </row>
    <row r="102" spans="3:10" ht="15" customHeight="1">
      <c r="C102" s="193"/>
      <c r="D102" s="30" t="s">
        <v>16</v>
      </c>
      <c r="E102" s="198">
        <v>398.39</v>
      </c>
      <c r="F102" s="199">
        <v>10918</v>
      </c>
      <c r="G102" s="199">
        <v>69829.61</v>
      </c>
      <c r="H102" s="200">
        <v>80747.61</v>
      </c>
      <c r="I102" s="201">
        <v>7</v>
      </c>
      <c r="J102" s="202">
        <v>23649</v>
      </c>
    </row>
    <row r="103" spans="3:10" ht="15" customHeight="1">
      <c r="C103" s="193"/>
      <c r="D103" s="30" t="s">
        <v>17</v>
      </c>
      <c r="E103" s="198">
        <v>157.76999999999998</v>
      </c>
      <c r="F103" s="199">
        <v>4830.04</v>
      </c>
      <c r="G103" s="199">
        <v>31397.15</v>
      </c>
      <c r="H103" s="200">
        <v>36227.19</v>
      </c>
      <c r="I103" s="201">
        <v>1</v>
      </c>
      <c r="J103" s="202">
        <v>6382</v>
      </c>
    </row>
    <row r="104" spans="3:10" ht="15" customHeight="1">
      <c r="C104" s="209"/>
      <c r="D104" s="36" t="s">
        <v>18</v>
      </c>
      <c r="E104" s="210">
        <v>301.8</v>
      </c>
      <c r="F104" s="211">
        <v>3741.95</v>
      </c>
      <c r="G104" s="211">
        <v>52176.26</v>
      </c>
      <c r="H104" s="211">
        <v>55918.21</v>
      </c>
      <c r="I104" s="212" t="s">
        <v>49</v>
      </c>
      <c r="J104" s="213">
        <v>9906</v>
      </c>
    </row>
    <row r="105" spans="3:10" ht="15" customHeight="1">
      <c r="C105" s="214" t="s">
        <v>167</v>
      </c>
      <c r="D105" s="26" t="s">
        <v>13</v>
      </c>
      <c r="E105" s="215">
        <v>1938.9699999999998</v>
      </c>
      <c r="F105" s="216">
        <v>48008.82</v>
      </c>
      <c r="G105" s="216">
        <v>338054.94000000006</v>
      </c>
      <c r="H105" s="216">
        <v>386063.76</v>
      </c>
      <c r="I105" s="217">
        <v>11</v>
      </c>
      <c r="J105" s="218">
        <v>84771</v>
      </c>
    </row>
    <row r="106" spans="3:10" ht="15" customHeight="1">
      <c r="C106" s="214"/>
      <c r="D106" s="30" t="s">
        <v>14</v>
      </c>
      <c r="E106" s="219">
        <v>1066.5999999999999</v>
      </c>
      <c r="F106" s="220">
        <v>28518.83</v>
      </c>
      <c r="G106" s="220">
        <v>184651.92</v>
      </c>
      <c r="H106" s="221">
        <v>213170.75</v>
      </c>
      <c r="I106" s="222">
        <v>3</v>
      </c>
      <c r="J106" s="223">
        <v>44904</v>
      </c>
    </row>
    <row r="107" spans="3:10" ht="15" customHeight="1">
      <c r="C107" s="214"/>
      <c r="D107" s="30" t="s">
        <v>16</v>
      </c>
      <c r="E107" s="219">
        <v>398.39</v>
      </c>
      <c r="F107" s="220">
        <v>10918</v>
      </c>
      <c r="G107" s="220">
        <v>69829.61</v>
      </c>
      <c r="H107" s="221">
        <v>80747.61</v>
      </c>
      <c r="I107" s="222">
        <v>7</v>
      </c>
      <c r="J107" s="223">
        <v>23673</v>
      </c>
    </row>
    <row r="108" spans="3:10" ht="15" customHeight="1">
      <c r="C108" s="214"/>
      <c r="D108" s="30" t="s">
        <v>17</v>
      </c>
      <c r="E108" s="219">
        <v>163.58000000000001</v>
      </c>
      <c r="F108" s="220">
        <v>4830.04</v>
      </c>
      <c r="G108" s="220">
        <v>31397.15</v>
      </c>
      <c r="H108" s="221">
        <v>36227.19</v>
      </c>
      <c r="I108" s="222">
        <v>1</v>
      </c>
      <c r="J108" s="223">
        <v>6351</v>
      </c>
    </row>
    <row r="109" spans="3:10" ht="15" customHeight="1">
      <c r="C109" s="224"/>
      <c r="D109" s="36" t="s">
        <v>18</v>
      </c>
      <c r="E109" s="225">
        <v>310.39999999999998</v>
      </c>
      <c r="F109" s="221">
        <v>3741.95</v>
      </c>
      <c r="G109" s="221">
        <v>52176.26</v>
      </c>
      <c r="H109" s="221">
        <v>55918.21</v>
      </c>
      <c r="I109" s="226" t="s">
        <v>168</v>
      </c>
      <c r="J109" s="227">
        <v>9843</v>
      </c>
    </row>
    <row r="110" spans="3:10" ht="15" customHeight="1">
      <c r="C110" s="214" t="s">
        <v>169</v>
      </c>
      <c r="D110" s="26" t="s">
        <v>13</v>
      </c>
      <c r="E110" s="215">
        <v>2105</v>
      </c>
      <c r="F110" s="216">
        <v>48112.82</v>
      </c>
      <c r="G110" s="216">
        <v>338934.02</v>
      </c>
      <c r="H110" s="216">
        <v>387046.84</v>
      </c>
      <c r="I110" s="217">
        <v>11</v>
      </c>
      <c r="J110" s="218">
        <v>84919</v>
      </c>
    </row>
    <row r="111" spans="3:10" ht="15" customHeight="1">
      <c r="C111" s="214"/>
      <c r="D111" s="30" t="s">
        <v>14</v>
      </c>
      <c r="E111" s="219">
        <v>1217.4000000000001</v>
      </c>
      <c r="F111" s="228">
        <v>28622.83</v>
      </c>
      <c r="G111" s="228">
        <v>185531</v>
      </c>
      <c r="H111" s="221">
        <v>214153.83000000002</v>
      </c>
      <c r="I111" s="222">
        <v>3</v>
      </c>
      <c r="J111" s="223">
        <v>45005</v>
      </c>
    </row>
    <row r="112" spans="3:10" ht="15" customHeight="1">
      <c r="C112" s="214"/>
      <c r="D112" s="30" t="s">
        <v>16</v>
      </c>
      <c r="E112" s="219">
        <v>413.6</v>
      </c>
      <c r="F112" s="228">
        <v>10918</v>
      </c>
      <c r="G112" s="228">
        <v>69829.61</v>
      </c>
      <c r="H112" s="221">
        <v>80747.61</v>
      </c>
      <c r="I112" s="222">
        <v>7</v>
      </c>
      <c r="J112" s="223">
        <v>23626</v>
      </c>
    </row>
    <row r="113" spans="3:13" ht="15" customHeight="1">
      <c r="C113" s="214"/>
      <c r="D113" s="30" t="s">
        <v>17</v>
      </c>
      <c r="E113" s="219">
        <v>163.6</v>
      </c>
      <c r="F113" s="228">
        <v>4830.04</v>
      </c>
      <c r="G113" s="228">
        <v>31397.15</v>
      </c>
      <c r="H113" s="221">
        <v>36227.19</v>
      </c>
      <c r="I113" s="222">
        <v>1</v>
      </c>
      <c r="J113" s="223">
        <v>6382</v>
      </c>
    </row>
    <row r="114" spans="3:13" ht="15" customHeight="1">
      <c r="C114" s="224"/>
      <c r="D114" s="36" t="s">
        <v>18</v>
      </c>
      <c r="E114" s="225">
        <v>310.39999999999998</v>
      </c>
      <c r="F114" s="221">
        <v>3741.95</v>
      </c>
      <c r="G114" s="221">
        <v>52176.26</v>
      </c>
      <c r="H114" s="221">
        <v>55918.21</v>
      </c>
      <c r="I114" s="226" t="s">
        <v>170</v>
      </c>
      <c r="J114" s="227">
        <v>9906</v>
      </c>
    </row>
    <row r="115" spans="3:13" ht="15" customHeight="1">
      <c r="C115" s="214" t="s">
        <v>171</v>
      </c>
      <c r="D115" s="26" t="s">
        <v>13</v>
      </c>
      <c r="E115" s="215">
        <v>2109.7799999999997</v>
      </c>
      <c r="F115" s="216">
        <v>48378.12</v>
      </c>
      <c r="G115" s="216">
        <v>339193.92000000004</v>
      </c>
      <c r="H115" s="216">
        <v>387572.04000000004</v>
      </c>
      <c r="I115" s="217">
        <v>11</v>
      </c>
      <c r="J115" s="218">
        <v>85067</v>
      </c>
    </row>
    <row r="116" spans="3:13" ht="15" customHeight="1">
      <c r="C116" s="214"/>
      <c r="D116" s="30" t="s">
        <v>14</v>
      </c>
      <c r="E116" s="219">
        <v>1222.21</v>
      </c>
      <c r="F116" s="228">
        <v>28888.13</v>
      </c>
      <c r="G116" s="228">
        <v>185790.9</v>
      </c>
      <c r="H116" s="221">
        <v>214679.03</v>
      </c>
      <c r="I116" s="222">
        <v>3</v>
      </c>
      <c r="J116" s="223">
        <v>45224</v>
      </c>
    </row>
    <row r="117" spans="3:13" ht="15" customHeight="1">
      <c r="C117" s="214"/>
      <c r="D117" s="30" t="s">
        <v>16</v>
      </c>
      <c r="E117" s="219">
        <v>413.59</v>
      </c>
      <c r="F117" s="228">
        <v>10918</v>
      </c>
      <c r="G117" s="228">
        <v>69829.61</v>
      </c>
      <c r="H117" s="221">
        <v>80747.61</v>
      </c>
      <c r="I117" s="222">
        <v>7</v>
      </c>
      <c r="J117" s="223">
        <v>23555</v>
      </c>
    </row>
    <row r="118" spans="3:13" ht="15" customHeight="1">
      <c r="C118" s="214"/>
      <c r="D118" s="30" t="s">
        <v>17</v>
      </c>
      <c r="E118" s="219">
        <v>163.58000000000001</v>
      </c>
      <c r="F118" s="228">
        <v>4830.04</v>
      </c>
      <c r="G118" s="228">
        <v>31397.15</v>
      </c>
      <c r="H118" s="221">
        <v>36227.19</v>
      </c>
      <c r="I118" s="222">
        <v>1</v>
      </c>
      <c r="J118" s="223">
        <v>6382</v>
      </c>
    </row>
    <row r="119" spans="3:13" ht="15" customHeight="1">
      <c r="C119" s="224"/>
      <c r="D119" s="36" t="s">
        <v>18</v>
      </c>
      <c r="E119" s="225">
        <v>310.39999999999998</v>
      </c>
      <c r="F119" s="221">
        <v>3741.95</v>
      </c>
      <c r="G119" s="221">
        <v>52176.26</v>
      </c>
      <c r="H119" s="221">
        <v>55918.21</v>
      </c>
      <c r="I119" s="226" t="s">
        <v>170</v>
      </c>
      <c r="J119" s="227">
        <v>9906</v>
      </c>
    </row>
    <row r="120" spans="3:13" ht="15" customHeight="1">
      <c r="C120" s="229" t="s">
        <v>172</v>
      </c>
      <c r="D120" s="230"/>
      <c r="E120" s="231">
        <v>75.798663505065733</v>
      </c>
      <c r="F120" s="231">
        <v>109.95527069412248</v>
      </c>
      <c r="G120" s="231">
        <v>71.748806985480769</v>
      </c>
      <c r="H120" s="231">
        <v>75.001846153846159</v>
      </c>
      <c r="I120" s="231">
        <v>100</v>
      </c>
      <c r="J120" s="231">
        <v>77.333636363636359</v>
      </c>
    </row>
    <row r="121" spans="3:13" ht="16.5" customHeight="1">
      <c r="C121" s="232"/>
      <c r="D121" s="232"/>
      <c r="E121" s="232"/>
      <c r="F121" s="232"/>
      <c r="G121" s="232"/>
      <c r="H121" s="232"/>
      <c r="I121" s="232"/>
      <c r="J121" s="233" t="s">
        <v>173</v>
      </c>
      <c r="K121" s="234"/>
      <c r="L121" s="234"/>
      <c r="M121" s="234"/>
    </row>
  </sheetData>
  <mergeCells count="30">
    <mergeCell ref="C100:C104"/>
    <mergeCell ref="C105:C109"/>
    <mergeCell ref="C110:C114"/>
    <mergeCell ref="C115:C119"/>
    <mergeCell ref="C120:D120"/>
    <mergeCell ref="C70:C74"/>
    <mergeCell ref="C75:C79"/>
    <mergeCell ref="C80:C84"/>
    <mergeCell ref="C85:C89"/>
    <mergeCell ref="C90:C94"/>
    <mergeCell ref="C95:C99"/>
    <mergeCell ref="C40:C44"/>
    <mergeCell ref="C45:C49"/>
    <mergeCell ref="C50:C54"/>
    <mergeCell ref="C55:C59"/>
    <mergeCell ref="C60:C64"/>
    <mergeCell ref="C65:C69"/>
    <mergeCell ref="C10:C14"/>
    <mergeCell ref="C15:C19"/>
    <mergeCell ref="C20:C24"/>
    <mergeCell ref="C25:C29"/>
    <mergeCell ref="C30:C34"/>
    <mergeCell ref="C35:C39"/>
    <mergeCell ref="C3:J5"/>
    <mergeCell ref="C8:C9"/>
    <mergeCell ref="D8:D9"/>
    <mergeCell ref="E8:E9"/>
    <mergeCell ref="F8:H8"/>
    <mergeCell ref="I8:I9"/>
    <mergeCell ref="J8:J9"/>
  </mergeCells>
  <phoneticPr fontId="4"/>
  <hyperlinks>
    <hyperlink ref="A1" location="基本情報!C133" display="基本情報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1" manualBreakCount="1">
    <brk id="64" min="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rgb="FFF8CBAD"/>
  </sheetPr>
  <dimension ref="A1:Q111"/>
  <sheetViews>
    <sheetView zoomScaleNormal="100" zoomScaleSheetLayoutView="100" workbookViewId="0">
      <selection activeCell="C4" sqref="D5:G5"/>
    </sheetView>
  </sheetViews>
  <sheetFormatPr defaultColWidth="9" defaultRowHeight="13.5"/>
  <cols>
    <col min="1" max="1" width="4.625" style="10" customWidth="1"/>
    <col min="2" max="2" width="2.125" style="10" customWidth="1"/>
    <col min="3" max="3" width="5" style="10" customWidth="1"/>
    <col min="4" max="4" width="15" style="10" customWidth="1"/>
    <col min="5" max="9" width="14.375" style="10" customWidth="1"/>
    <col min="10" max="16384" width="9" style="10"/>
  </cols>
  <sheetData>
    <row r="1" spans="1:17" ht="13.5" customHeight="1">
      <c r="A1" s="8" t="s">
        <v>2</v>
      </c>
      <c r="B1" s="9"/>
    </row>
    <row r="2" spans="1:17" ht="13.5" customHeight="1">
      <c r="A2" s="11"/>
      <c r="B2" s="9"/>
    </row>
    <row r="3" spans="1:17" ht="21" customHeight="1">
      <c r="B3" s="235"/>
      <c r="C3" s="15" t="s">
        <v>174</v>
      </c>
      <c r="D3" s="16"/>
      <c r="E3" s="236"/>
      <c r="F3" s="5"/>
    </row>
    <row r="4" spans="1:17" ht="16.5" customHeight="1">
      <c r="B4" s="237"/>
      <c r="I4" s="183" t="s">
        <v>175</v>
      </c>
      <c r="J4" s="238"/>
      <c r="K4" s="238"/>
      <c r="L4" s="238"/>
      <c r="M4" s="238"/>
    </row>
    <row r="5" spans="1:17" ht="33.75" customHeight="1">
      <c r="B5" s="237"/>
      <c r="C5" s="23" t="s">
        <v>176</v>
      </c>
      <c r="D5" s="24" t="s">
        <v>8</v>
      </c>
      <c r="E5" s="22" t="s">
        <v>177</v>
      </c>
      <c r="F5" s="23" t="s">
        <v>178</v>
      </c>
      <c r="G5" s="21" t="s">
        <v>179</v>
      </c>
      <c r="H5" s="21" t="s">
        <v>180</v>
      </c>
      <c r="I5" s="239" t="s">
        <v>181</v>
      </c>
    </row>
    <row r="6" spans="1:17" s="5" customFormat="1" ht="15" customHeight="1">
      <c r="B6" s="72"/>
      <c r="C6" s="240" t="s">
        <v>182</v>
      </c>
      <c r="D6" s="26" t="s">
        <v>13</v>
      </c>
      <c r="E6" s="241">
        <v>115750</v>
      </c>
      <c r="F6" s="242">
        <v>66018</v>
      </c>
      <c r="G6" s="243">
        <v>57.034989200863926</v>
      </c>
      <c r="H6" s="244">
        <v>43604</v>
      </c>
      <c r="I6" s="245">
        <v>66.04865339755824</v>
      </c>
    </row>
    <row r="7" spans="1:17" s="5" customFormat="1" ht="15" customHeight="1">
      <c r="B7" s="72"/>
      <c r="C7" s="240"/>
      <c r="D7" s="30" t="s">
        <v>14</v>
      </c>
      <c r="E7" s="111">
        <v>65338</v>
      </c>
      <c r="F7" s="111">
        <v>33143</v>
      </c>
      <c r="G7" s="246">
        <v>50.725458385625522</v>
      </c>
      <c r="H7" s="109">
        <v>18884</v>
      </c>
      <c r="I7" s="247">
        <v>56.977340614911142</v>
      </c>
    </row>
    <row r="8" spans="1:17" s="5" customFormat="1" ht="15" customHeight="1">
      <c r="B8" s="72"/>
      <c r="C8" s="240"/>
      <c r="D8" s="30" t="s">
        <v>16</v>
      </c>
      <c r="E8" s="111">
        <v>22871</v>
      </c>
      <c r="F8" s="111">
        <v>21562</v>
      </c>
      <c r="G8" s="246">
        <v>94.276594814393775</v>
      </c>
      <c r="H8" s="109">
        <v>21001</v>
      </c>
      <c r="I8" s="247">
        <v>97.398200537983499</v>
      </c>
    </row>
    <row r="9" spans="1:17" s="5" customFormat="1" ht="15" customHeight="1">
      <c r="B9" s="72"/>
      <c r="C9" s="240"/>
      <c r="D9" s="30" t="s">
        <v>17</v>
      </c>
      <c r="E9" s="111">
        <v>13090</v>
      </c>
      <c r="F9" s="111">
        <v>4473</v>
      </c>
      <c r="G9" s="246">
        <v>34.171122994652407</v>
      </c>
      <c r="H9" s="109">
        <v>1369</v>
      </c>
      <c r="I9" s="247">
        <v>30.605857366420747</v>
      </c>
      <c r="Q9" s="64"/>
    </row>
    <row r="10" spans="1:17" s="5" customFormat="1" ht="15" customHeight="1">
      <c r="B10" s="72"/>
      <c r="C10" s="248"/>
      <c r="D10" s="36" t="s">
        <v>18</v>
      </c>
      <c r="E10" s="111">
        <v>14451</v>
      </c>
      <c r="F10" s="111">
        <v>6840</v>
      </c>
      <c r="G10" s="246">
        <v>47.332364542246211</v>
      </c>
      <c r="H10" s="109">
        <v>2350</v>
      </c>
      <c r="I10" s="247">
        <v>34.356725146198826</v>
      </c>
    </row>
    <row r="11" spans="1:17" s="5" customFormat="1" ht="15" customHeight="1">
      <c r="B11" s="72"/>
      <c r="C11" s="209" t="s">
        <v>183</v>
      </c>
      <c r="D11" s="26" t="s">
        <v>13</v>
      </c>
      <c r="E11" s="81">
        <v>116405</v>
      </c>
      <c r="F11" s="249">
        <v>68565</v>
      </c>
      <c r="G11" s="250">
        <v>58.902109015935743</v>
      </c>
      <c r="H11" s="251">
        <v>48661</v>
      </c>
      <c r="I11" s="252">
        <v>70.970611828192233</v>
      </c>
    </row>
    <row r="12" spans="1:17" s="5" customFormat="1" ht="15" customHeight="1">
      <c r="B12" s="72"/>
      <c r="C12" s="240"/>
      <c r="D12" s="30" t="s">
        <v>14</v>
      </c>
      <c r="E12" s="111">
        <v>65869</v>
      </c>
      <c r="F12" s="111">
        <v>34792</v>
      </c>
      <c r="G12" s="246">
        <v>52.819991194643912</v>
      </c>
      <c r="H12" s="109">
        <v>22658</v>
      </c>
      <c r="I12" s="247">
        <v>65.124166475051737</v>
      </c>
    </row>
    <row r="13" spans="1:17" s="5" customFormat="1" ht="15" customHeight="1">
      <c r="B13" s="72"/>
      <c r="C13" s="240"/>
      <c r="D13" s="30" t="s">
        <v>16</v>
      </c>
      <c r="E13" s="111">
        <v>23019</v>
      </c>
      <c r="F13" s="111">
        <v>22159</v>
      </c>
      <c r="G13" s="246">
        <v>96.263955862548329</v>
      </c>
      <c r="H13" s="109">
        <v>21695</v>
      </c>
      <c r="I13" s="247">
        <v>97.906042691457202</v>
      </c>
    </row>
    <row r="14" spans="1:17" s="5" customFormat="1" ht="15" customHeight="1">
      <c r="B14" s="72"/>
      <c r="C14" s="240"/>
      <c r="D14" s="30" t="s">
        <v>17</v>
      </c>
      <c r="E14" s="111">
        <v>13084</v>
      </c>
      <c r="F14" s="111">
        <v>4735</v>
      </c>
      <c r="G14" s="246">
        <v>36.189238764903699</v>
      </c>
      <c r="H14" s="109">
        <v>1755</v>
      </c>
      <c r="I14" s="247">
        <v>37.064413938753958</v>
      </c>
    </row>
    <row r="15" spans="1:17" s="5" customFormat="1" ht="15" customHeight="1">
      <c r="B15" s="72"/>
      <c r="C15" s="248"/>
      <c r="D15" s="36" t="s">
        <v>18</v>
      </c>
      <c r="E15" s="116">
        <v>14433</v>
      </c>
      <c r="F15" s="116">
        <v>6879</v>
      </c>
      <c r="G15" s="253">
        <v>47.66160881313656</v>
      </c>
      <c r="H15" s="114">
        <v>2553</v>
      </c>
      <c r="I15" s="254">
        <v>37.112952464020935</v>
      </c>
    </row>
    <row r="16" spans="1:17" s="5" customFormat="1" ht="15" customHeight="1">
      <c r="B16" s="72"/>
      <c r="C16" s="209" t="s">
        <v>184</v>
      </c>
      <c r="D16" s="26" t="s">
        <v>13</v>
      </c>
      <c r="E16" s="241">
        <v>116573</v>
      </c>
      <c r="F16" s="242">
        <v>72593</v>
      </c>
      <c r="G16" s="243">
        <v>62.272567404115875</v>
      </c>
      <c r="H16" s="244">
        <v>49649</v>
      </c>
      <c r="I16" s="245">
        <v>68.393646770349761</v>
      </c>
    </row>
    <row r="17" spans="2:9" s="5" customFormat="1" ht="15" customHeight="1">
      <c r="B17" s="72"/>
      <c r="C17" s="240"/>
      <c r="D17" s="30" t="s">
        <v>14</v>
      </c>
      <c r="E17" s="111">
        <v>66283</v>
      </c>
      <c r="F17" s="111">
        <v>37099</v>
      </c>
      <c r="G17" s="246">
        <v>55.970610865531135</v>
      </c>
      <c r="H17" s="109">
        <v>25237</v>
      </c>
      <c r="I17" s="247">
        <v>68.026092347502626</v>
      </c>
    </row>
    <row r="18" spans="2:9" s="5" customFormat="1" ht="15" customHeight="1">
      <c r="B18" s="72"/>
      <c r="C18" s="240"/>
      <c r="D18" s="30" t="s">
        <v>16</v>
      </c>
      <c r="E18" s="111">
        <v>22992</v>
      </c>
      <c r="F18" s="111">
        <v>22080</v>
      </c>
      <c r="G18" s="246">
        <v>96.033402922755741</v>
      </c>
      <c r="H18" s="109">
        <v>19627</v>
      </c>
      <c r="I18" s="247">
        <v>88.89039855072464</v>
      </c>
    </row>
    <row r="19" spans="2:9" s="5" customFormat="1" ht="15" customHeight="1">
      <c r="B19" s="72"/>
      <c r="C19" s="240"/>
      <c r="D19" s="30" t="s">
        <v>17</v>
      </c>
      <c r="E19" s="111">
        <v>13055</v>
      </c>
      <c r="F19" s="111">
        <v>5135</v>
      </c>
      <c r="G19" s="246">
        <v>39.333588663347371</v>
      </c>
      <c r="H19" s="109">
        <v>2022</v>
      </c>
      <c r="I19" s="247">
        <v>39.37682570593963</v>
      </c>
    </row>
    <row r="20" spans="2:9" s="5" customFormat="1" ht="15" customHeight="1">
      <c r="B20" s="72"/>
      <c r="C20" s="248"/>
      <c r="D20" s="36" t="s">
        <v>18</v>
      </c>
      <c r="E20" s="111">
        <v>14243</v>
      </c>
      <c r="F20" s="111">
        <v>8279</v>
      </c>
      <c r="G20" s="246">
        <v>58.1267991293969</v>
      </c>
      <c r="H20" s="109">
        <v>2763</v>
      </c>
      <c r="I20" s="247">
        <v>33.373595844908806</v>
      </c>
    </row>
    <row r="21" spans="2:9" s="5" customFormat="1" ht="15" customHeight="1">
      <c r="B21" s="72"/>
      <c r="C21" s="209" t="s">
        <v>185</v>
      </c>
      <c r="D21" s="26" t="s">
        <v>13</v>
      </c>
      <c r="E21" s="81">
        <v>116593</v>
      </c>
      <c r="F21" s="249">
        <v>76089</v>
      </c>
      <c r="G21" s="250">
        <v>65.260350106781701</v>
      </c>
      <c r="H21" s="251">
        <v>53371</v>
      </c>
      <c r="I21" s="252">
        <v>70.142859020357733</v>
      </c>
    </row>
    <row r="22" spans="2:9" s="5" customFormat="1" ht="15" customHeight="1">
      <c r="B22" s="72"/>
      <c r="C22" s="240"/>
      <c r="D22" s="30" t="s">
        <v>14</v>
      </c>
      <c r="E22" s="111">
        <v>66482</v>
      </c>
      <c r="F22" s="111">
        <v>39002</v>
      </c>
      <c r="G22" s="246">
        <v>58.665503444541379</v>
      </c>
      <c r="H22" s="109">
        <v>27908</v>
      </c>
      <c r="I22" s="247">
        <v>71.555304856161214</v>
      </c>
    </row>
    <row r="23" spans="2:9" s="5" customFormat="1" ht="15" customHeight="1">
      <c r="B23" s="72"/>
      <c r="C23" s="240"/>
      <c r="D23" s="30" t="s">
        <v>16</v>
      </c>
      <c r="E23" s="111">
        <v>22989</v>
      </c>
      <c r="F23" s="111">
        <v>22532</v>
      </c>
      <c r="G23" s="246">
        <v>98.012092740006082</v>
      </c>
      <c r="H23" s="109">
        <v>20361</v>
      </c>
      <c r="I23" s="247">
        <v>90.364814486064262</v>
      </c>
    </row>
    <row r="24" spans="2:9" s="5" customFormat="1" ht="15" customHeight="1">
      <c r="B24" s="72"/>
      <c r="C24" s="240"/>
      <c r="D24" s="30" t="s">
        <v>17</v>
      </c>
      <c r="E24" s="111">
        <v>12914</v>
      </c>
      <c r="F24" s="111">
        <v>5706</v>
      </c>
      <c r="G24" s="246">
        <v>44.184605854111823</v>
      </c>
      <c r="H24" s="109">
        <v>2150</v>
      </c>
      <c r="I24" s="247">
        <v>37.679635471433585</v>
      </c>
    </row>
    <row r="25" spans="2:9" s="5" customFormat="1" ht="15" customHeight="1">
      <c r="B25" s="72"/>
      <c r="C25" s="248"/>
      <c r="D25" s="36" t="s">
        <v>18</v>
      </c>
      <c r="E25" s="111">
        <v>14208</v>
      </c>
      <c r="F25" s="111">
        <v>8849</v>
      </c>
      <c r="G25" s="246">
        <v>62.281813063063062</v>
      </c>
      <c r="H25" s="109">
        <v>2952</v>
      </c>
      <c r="I25" s="247">
        <v>33.359701661204653</v>
      </c>
    </row>
    <row r="26" spans="2:9" s="5" customFormat="1" ht="15" customHeight="1">
      <c r="B26" s="72"/>
      <c r="C26" s="209" t="s">
        <v>186</v>
      </c>
      <c r="D26" s="26" t="s">
        <v>13</v>
      </c>
      <c r="E26" s="81">
        <v>117105</v>
      </c>
      <c r="F26" s="249">
        <v>76412</v>
      </c>
      <c r="G26" s="250">
        <v>65.250843260321929</v>
      </c>
      <c r="H26" s="251">
        <v>56052</v>
      </c>
      <c r="I26" s="252">
        <v>73.354970423493697</v>
      </c>
    </row>
    <row r="27" spans="2:9" s="5" customFormat="1" ht="15" customHeight="1">
      <c r="B27" s="72"/>
      <c r="C27" s="240"/>
      <c r="D27" s="30" t="s">
        <v>14</v>
      </c>
      <c r="E27" s="111">
        <v>67012</v>
      </c>
      <c r="F27" s="111">
        <v>39208</v>
      </c>
      <c r="G27" s="246">
        <v>58.508923774846302</v>
      </c>
      <c r="H27" s="109">
        <v>29668</v>
      </c>
      <c r="I27" s="247">
        <v>75.668230973270752</v>
      </c>
    </row>
    <row r="28" spans="2:9" s="5" customFormat="1" ht="15" customHeight="1">
      <c r="B28" s="72"/>
      <c r="C28" s="240"/>
      <c r="D28" s="30" t="s">
        <v>16</v>
      </c>
      <c r="E28" s="111">
        <v>23150</v>
      </c>
      <c r="F28" s="111">
        <v>22532</v>
      </c>
      <c r="G28" s="246">
        <v>97.330453563714897</v>
      </c>
      <c r="H28" s="109">
        <v>20977</v>
      </c>
      <c r="I28" s="247">
        <v>93.098704065329301</v>
      </c>
    </row>
    <row r="29" spans="2:9" s="5" customFormat="1" ht="15" customHeight="1">
      <c r="B29" s="72"/>
      <c r="C29" s="240"/>
      <c r="D29" s="30" t="s">
        <v>17</v>
      </c>
      <c r="E29" s="111">
        <v>12810</v>
      </c>
      <c r="F29" s="111">
        <v>5791</v>
      </c>
      <c r="G29" s="246">
        <v>45.206869633099139</v>
      </c>
      <c r="H29" s="109">
        <v>2276</v>
      </c>
      <c r="I29" s="247">
        <v>39.302365739941287</v>
      </c>
    </row>
    <row r="30" spans="2:9" s="5" customFormat="1" ht="15" customHeight="1">
      <c r="B30" s="72"/>
      <c r="C30" s="248"/>
      <c r="D30" s="36" t="s">
        <v>18</v>
      </c>
      <c r="E30" s="111">
        <v>14133</v>
      </c>
      <c r="F30" s="111">
        <v>8881</v>
      </c>
      <c r="G30" s="246">
        <v>62.838746196844262</v>
      </c>
      <c r="H30" s="109">
        <v>3131</v>
      </c>
      <c r="I30" s="247">
        <v>35.255038846976696</v>
      </c>
    </row>
    <row r="31" spans="2:9" s="5" customFormat="1" ht="15" customHeight="1">
      <c r="B31" s="72"/>
      <c r="C31" s="209" t="s">
        <v>187</v>
      </c>
      <c r="D31" s="26" t="s">
        <v>13</v>
      </c>
      <c r="E31" s="81">
        <v>118160</v>
      </c>
      <c r="F31" s="249">
        <v>77946</v>
      </c>
      <c r="G31" s="250">
        <v>65.96648612051456</v>
      </c>
      <c r="H31" s="251">
        <v>58291</v>
      </c>
      <c r="I31" s="252">
        <v>74.783824699150685</v>
      </c>
    </row>
    <row r="32" spans="2:9" s="5" customFormat="1" ht="15" customHeight="1">
      <c r="B32" s="72"/>
      <c r="C32" s="240"/>
      <c r="D32" s="30" t="s">
        <v>14</v>
      </c>
      <c r="E32" s="111">
        <v>68094</v>
      </c>
      <c r="F32" s="111">
        <v>40351</v>
      </c>
      <c r="G32" s="246">
        <v>59.257790701089675</v>
      </c>
      <c r="H32" s="109">
        <v>30949</v>
      </c>
      <c r="I32" s="247">
        <v>76.699462219028021</v>
      </c>
    </row>
    <row r="33" spans="2:9" s="5" customFormat="1" ht="15" customHeight="1">
      <c r="B33" s="72"/>
      <c r="C33" s="240"/>
      <c r="D33" s="30" t="s">
        <v>16</v>
      </c>
      <c r="E33" s="111">
        <v>23262</v>
      </c>
      <c r="F33" s="111">
        <v>22651</v>
      </c>
      <c r="G33" s="246">
        <v>97.373398675952188</v>
      </c>
      <c r="H33" s="109">
        <v>21708</v>
      </c>
      <c r="I33" s="247">
        <v>95.836828396097303</v>
      </c>
    </row>
    <row r="34" spans="2:9" s="5" customFormat="1" ht="15" customHeight="1">
      <c r="B34" s="72"/>
      <c r="C34" s="240"/>
      <c r="D34" s="30" t="s">
        <v>17</v>
      </c>
      <c r="E34" s="111">
        <v>12737</v>
      </c>
      <c r="F34" s="111">
        <v>5964</v>
      </c>
      <c r="G34" s="246">
        <v>46.824212922980294</v>
      </c>
      <c r="H34" s="109">
        <v>2354</v>
      </c>
      <c r="I34" s="247">
        <v>39.470154258886652</v>
      </c>
    </row>
    <row r="35" spans="2:9" s="5" customFormat="1" ht="15" customHeight="1">
      <c r="B35" s="72"/>
      <c r="C35" s="240"/>
      <c r="D35" s="36" t="s">
        <v>18</v>
      </c>
      <c r="E35" s="111">
        <v>14067</v>
      </c>
      <c r="F35" s="111">
        <v>8980</v>
      </c>
      <c r="G35" s="246">
        <v>63.837349825833513</v>
      </c>
      <c r="H35" s="109">
        <v>3280</v>
      </c>
      <c r="I35" s="247">
        <v>36.525612472160354</v>
      </c>
    </row>
    <row r="36" spans="2:9" s="5" customFormat="1" ht="15" customHeight="1">
      <c r="B36" s="72"/>
      <c r="C36" s="209" t="s">
        <v>188</v>
      </c>
      <c r="D36" s="26" t="s">
        <v>13</v>
      </c>
      <c r="E36" s="81">
        <v>118994</v>
      </c>
      <c r="F36" s="249">
        <v>79578</v>
      </c>
      <c r="G36" s="250">
        <v>66.875640788611193</v>
      </c>
      <c r="H36" s="251">
        <v>60950</v>
      </c>
      <c r="I36" s="252">
        <v>76.591520269421196</v>
      </c>
    </row>
    <row r="37" spans="2:9" s="5" customFormat="1" ht="15" customHeight="1">
      <c r="B37" s="72"/>
      <c r="C37" s="240"/>
      <c r="D37" s="30" t="s">
        <v>14</v>
      </c>
      <c r="E37" s="111">
        <v>68864</v>
      </c>
      <c r="F37" s="111">
        <v>41311</v>
      </c>
      <c r="G37" s="246">
        <v>59.989254182156138</v>
      </c>
      <c r="H37" s="109">
        <v>32816</v>
      </c>
      <c r="I37" s="247">
        <v>79.436469705405344</v>
      </c>
    </row>
    <row r="38" spans="2:9" s="5" customFormat="1" ht="15" customHeight="1">
      <c r="B38" s="72"/>
      <c r="C38" s="240"/>
      <c r="D38" s="30" t="s">
        <v>16</v>
      </c>
      <c r="E38" s="111">
        <v>23453</v>
      </c>
      <c r="F38" s="111">
        <v>22672</v>
      </c>
      <c r="G38" s="246">
        <v>96.669935615912678</v>
      </c>
      <c r="H38" s="109">
        <v>22003</v>
      </c>
      <c r="I38" s="247">
        <v>97.049223712067743</v>
      </c>
    </row>
    <row r="39" spans="2:9" s="5" customFormat="1" ht="15" customHeight="1">
      <c r="B39" s="72"/>
      <c r="C39" s="240"/>
      <c r="D39" s="30" t="s">
        <v>17</v>
      </c>
      <c r="E39" s="111">
        <v>12655</v>
      </c>
      <c r="F39" s="111">
        <v>6043</v>
      </c>
      <c r="G39" s="246">
        <v>47.751876728565783</v>
      </c>
      <c r="H39" s="109">
        <v>2473</v>
      </c>
      <c r="I39" s="247">
        <v>40.923382425947374</v>
      </c>
    </row>
    <row r="40" spans="2:9" s="5" customFormat="1" ht="15" customHeight="1">
      <c r="B40" s="72"/>
      <c r="C40" s="248"/>
      <c r="D40" s="36" t="s">
        <v>18</v>
      </c>
      <c r="E40" s="116">
        <v>14022</v>
      </c>
      <c r="F40" s="116">
        <v>9552</v>
      </c>
      <c r="G40" s="253">
        <v>68.121523320496351</v>
      </c>
      <c r="H40" s="114">
        <v>3658</v>
      </c>
      <c r="I40" s="254">
        <v>38.295644891122279</v>
      </c>
    </row>
    <row r="41" spans="2:9" s="5" customFormat="1" ht="15" customHeight="1">
      <c r="C41" s="209" t="s">
        <v>189</v>
      </c>
      <c r="D41" s="26" t="s">
        <v>13</v>
      </c>
      <c r="E41" s="81">
        <v>119558</v>
      </c>
      <c r="F41" s="249">
        <v>80691</v>
      </c>
      <c r="G41" s="250">
        <v>67.491092189564895</v>
      </c>
      <c r="H41" s="251">
        <v>64757</v>
      </c>
      <c r="I41" s="252">
        <v>80.253064158332393</v>
      </c>
    </row>
    <row r="42" spans="2:9" s="5" customFormat="1" ht="15" customHeight="1">
      <c r="C42" s="240"/>
      <c r="D42" s="30" t="s">
        <v>14</v>
      </c>
      <c r="E42" s="111">
        <v>69432</v>
      </c>
      <c r="F42" s="111">
        <v>42108</v>
      </c>
      <c r="G42" s="246">
        <v>60.646387832699624</v>
      </c>
      <c r="H42" s="109">
        <v>35697</v>
      </c>
      <c r="I42" s="247">
        <v>84.774864633798813</v>
      </c>
    </row>
    <row r="43" spans="2:9" s="5" customFormat="1" ht="15" customHeight="1">
      <c r="C43" s="240"/>
      <c r="D43" s="30" t="s">
        <v>16</v>
      </c>
      <c r="E43" s="111">
        <v>23550</v>
      </c>
      <c r="F43" s="111">
        <v>22672</v>
      </c>
      <c r="G43" s="246">
        <v>96.27176220806794</v>
      </c>
      <c r="H43" s="109">
        <v>22512</v>
      </c>
      <c r="I43" s="247">
        <v>99.294283697953418</v>
      </c>
    </row>
    <row r="44" spans="2:9" s="5" customFormat="1" ht="15" customHeight="1">
      <c r="C44" s="240"/>
      <c r="D44" s="30" t="s">
        <v>17</v>
      </c>
      <c r="E44" s="111">
        <v>12555</v>
      </c>
      <c r="F44" s="111">
        <v>6044</v>
      </c>
      <c r="G44" s="246">
        <v>48.140183193946633</v>
      </c>
      <c r="H44" s="109">
        <v>2628</v>
      </c>
      <c r="I44" s="247">
        <v>43.481138318994041</v>
      </c>
    </row>
    <row r="45" spans="2:9" s="5" customFormat="1" ht="15" customHeight="1">
      <c r="C45" s="248"/>
      <c r="D45" s="36" t="s">
        <v>18</v>
      </c>
      <c r="E45" s="116">
        <v>14021</v>
      </c>
      <c r="F45" s="116">
        <v>9867</v>
      </c>
      <c r="G45" s="253">
        <v>70.373011910705372</v>
      </c>
      <c r="H45" s="114">
        <v>3920</v>
      </c>
      <c r="I45" s="254">
        <v>39.728387554474509</v>
      </c>
    </row>
    <row r="46" spans="2:9" s="5" customFormat="1" ht="15" customHeight="1">
      <c r="C46" s="209" t="s">
        <v>190</v>
      </c>
      <c r="D46" s="26" t="s">
        <v>13</v>
      </c>
      <c r="E46" s="81">
        <v>120340</v>
      </c>
      <c r="F46" s="249">
        <v>81034</v>
      </c>
      <c r="G46" s="250">
        <v>67.337543626391891</v>
      </c>
      <c r="H46" s="251">
        <v>66884</v>
      </c>
      <c r="I46" s="252">
        <v>82.538193844559075</v>
      </c>
    </row>
    <row r="47" spans="2:9" s="5" customFormat="1" ht="15" customHeight="1">
      <c r="C47" s="240"/>
      <c r="D47" s="30" t="s">
        <v>14</v>
      </c>
      <c r="E47" s="111">
        <v>70223</v>
      </c>
      <c r="F47" s="111">
        <v>42238</v>
      </c>
      <c r="G47" s="246">
        <v>60.148384432450911</v>
      </c>
      <c r="H47" s="109">
        <v>37574</v>
      </c>
      <c r="I47" s="247">
        <v>88.957810502391212</v>
      </c>
    </row>
    <row r="48" spans="2:9" s="5" customFormat="1" ht="15" customHeight="1">
      <c r="C48" s="240"/>
      <c r="D48" s="30" t="s">
        <v>16</v>
      </c>
      <c r="E48" s="111">
        <v>23583</v>
      </c>
      <c r="F48" s="111">
        <v>22672</v>
      </c>
      <c r="G48" s="246">
        <v>96.137047873468177</v>
      </c>
      <c r="H48" s="109">
        <v>22504</v>
      </c>
      <c r="I48" s="247">
        <v>99.258997882851091</v>
      </c>
    </row>
    <row r="49" spans="3:9" s="5" customFormat="1" ht="15" customHeight="1">
      <c r="C49" s="240"/>
      <c r="D49" s="30" t="s">
        <v>17</v>
      </c>
      <c r="E49" s="111">
        <v>12463</v>
      </c>
      <c r="F49" s="111">
        <v>6162</v>
      </c>
      <c r="G49" s="246">
        <v>49.442349354088101</v>
      </c>
      <c r="H49" s="109">
        <v>2723</v>
      </c>
      <c r="I49" s="247">
        <v>44.190197987666338</v>
      </c>
    </row>
    <row r="50" spans="3:9" s="5" customFormat="1" ht="15" customHeight="1">
      <c r="C50" s="248"/>
      <c r="D50" s="36" t="s">
        <v>18</v>
      </c>
      <c r="E50" s="116">
        <v>14071</v>
      </c>
      <c r="F50" s="116">
        <v>9962</v>
      </c>
      <c r="G50" s="253">
        <v>70.798095373463156</v>
      </c>
      <c r="H50" s="114">
        <v>4083</v>
      </c>
      <c r="I50" s="254">
        <v>40.985745834169848</v>
      </c>
    </row>
    <row r="51" spans="3:9" s="5" customFormat="1" ht="15" customHeight="1">
      <c r="C51" s="209" t="s">
        <v>191</v>
      </c>
      <c r="D51" s="26" t="s">
        <v>13</v>
      </c>
      <c r="E51" s="81">
        <v>120686</v>
      </c>
      <c r="F51" s="249">
        <v>81990</v>
      </c>
      <c r="G51" s="250">
        <v>67.93662893790497</v>
      </c>
      <c r="H51" s="251">
        <v>69159</v>
      </c>
      <c r="I51" s="252">
        <v>84.350530552506413</v>
      </c>
    </row>
    <row r="52" spans="3:9" s="5" customFormat="1" ht="15" customHeight="1">
      <c r="C52" s="240"/>
      <c r="D52" s="30" t="s">
        <v>14</v>
      </c>
      <c r="E52" s="111">
        <v>70843</v>
      </c>
      <c r="F52" s="111">
        <v>42918</v>
      </c>
      <c r="G52" s="246">
        <v>60.581850006352077</v>
      </c>
      <c r="H52" s="109">
        <v>39660</v>
      </c>
      <c r="I52" s="247">
        <v>92.40877953306304</v>
      </c>
    </row>
    <row r="53" spans="3:9" s="5" customFormat="1" ht="15" customHeight="1">
      <c r="C53" s="240"/>
      <c r="D53" s="30" t="s">
        <v>16</v>
      </c>
      <c r="E53" s="111">
        <v>23649</v>
      </c>
      <c r="F53" s="111">
        <v>22672</v>
      </c>
      <c r="G53" s="246">
        <v>95.868747092900335</v>
      </c>
      <c r="H53" s="109">
        <v>22430</v>
      </c>
      <c r="I53" s="247">
        <v>98.932604093154552</v>
      </c>
    </row>
    <row r="54" spans="3:9" s="5" customFormat="1" ht="15" customHeight="1">
      <c r="C54" s="240"/>
      <c r="D54" s="30" t="s">
        <v>17</v>
      </c>
      <c r="E54" s="111">
        <v>12242</v>
      </c>
      <c r="F54" s="111">
        <v>6438</v>
      </c>
      <c r="G54" s="246">
        <v>52.589446168926642</v>
      </c>
      <c r="H54" s="109">
        <v>2834</v>
      </c>
      <c r="I54" s="247">
        <v>44.019881950916435</v>
      </c>
    </row>
    <row r="55" spans="3:9" s="5" customFormat="1" ht="15" customHeight="1">
      <c r="C55" s="248"/>
      <c r="D55" s="36" t="s">
        <v>18</v>
      </c>
      <c r="E55" s="116">
        <v>13952</v>
      </c>
      <c r="F55" s="116">
        <v>9962</v>
      </c>
      <c r="G55" s="253">
        <v>71.401949541284409</v>
      </c>
      <c r="H55" s="114">
        <v>4235</v>
      </c>
      <c r="I55" s="254">
        <v>42.511543866693437</v>
      </c>
    </row>
    <row r="56" spans="3:9" s="5" customFormat="1" ht="15" customHeight="1">
      <c r="C56" s="209" t="s">
        <v>192</v>
      </c>
      <c r="D56" s="26" t="s">
        <v>13</v>
      </c>
      <c r="E56" s="81">
        <v>121585</v>
      </c>
      <c r="F56" s="249">
        <v>83290</v>
      </c>
      <c r="G56" s="250">
        <v>68.503516058724344</v>
      </c>
      <c r="H56" s="251">
        <v>72439</v>
      </c>
      <c r="I56" s="252">
        <v>86.972025453235673</v>
      </c>
    </row>
    <row r="57" spans="3:9" s="5" customFormat="1" ht="15" customHeight="1">
      <c r="C57" s="240"/>
      <c r="D57" s="30" t="s">
        <v>14</v>
      </c>
      <c r="E57" s="111">
        <v>71694</v>
      </c>
      <c r="F57" s="111">
        <v>43322</v>
      </c>
      <c r="G57" s="246">
        <v>60.426256032582927</v>
      </c>
      <c r="H57" s="109">
        <v>42284</v>
      </c>
      <c r="I57" s="247">
        <v>97.603988735515443</v>
      </c>
    </row>
    <row r="58" spans="3:9" s="5" customFormat="1" ht="15" customHeight="1">
      <c r="C58" s="240"/>
      <c r="D58" s="30" t="s">
        <v>16</v>
      </c>
      <c r="E58" s="111">
        <v>23834</v>
      </c>
      <c r="F58" s="111">
        <v>23428</v>
      </c>
      <c r="G58" s="246">
        <v>98.296551145422512</v>
      </c>
      <c r="H58" s="109">
        <v>22770</v>
      </c>
      <c r="I58" s="247">
        <v>97.191394912071033</v>
      </c>
    </row>
    <row r="59" spans="3:9" s="5" customFormat="1" ht="15" customHeight="1">
      <c r="C59" s="240"/>
      <c r="D59" s="30" t="s">
        <v>17</v>
      </c>
      <c r="E59" s="111">
        <v>12205</v>
      </c>
      <c r="F59" s="111">
        <v>6438</v>
      </c>
      <c r="G59" s="246">
        <v>52.748873412535843</v>
      </c>
      <c r="H59" s="109">
        <v>2999</v>
      </c>
      <c r="I59" s="247">
        <v>46.582789686237966</v>
      </c>
    </row>
    <row r="60" spans="3:9" s="5" customFormat="1" ht="15" customHeight="1">
      <c r="C60" s="248"/>
      <c r="D60" s="36" t="s">
        <v>18</v>
      </c>
      <c r="E60" s="116">
        <v>13852</v>
      </c>
      <c r="F60" s="116">
        <v>10102</v>
      </c>
      <c r="G60" s="253">
        <v>72.928097025700254</v>
      </c>
      <c r="H60" s="114">
        <v>4386</v>
      </c>
      <c r="I60" s="254">
        <v>43.417145119778262</v>
      </c>
    </row>
    <row r="61" spans="3:9" s="5" customFormat="1" ht="15" customHeight="1">
      <c r="C61" s="209" t="s">
        <v>193</v>
      </c>
      <c r="D61" s="26" t="s">
        <v>13</v>
      </c>
      <c r="E61" s="81">
        <v>122087</v>
      </c>
      <c r="F61" s="249">
        <v>82798</v>
      </c>
      <c r="G61" s="250">
        <v>67.818850491862364</v>
      </c>
      <c r="H61" s="251">
        <v>60307</v>
      </c>
      <c r="I61" s="252">
        <v>72.836300393729317</v>
      </c>
    </row>
    <row r="62" spans="3:9" s="5" customFormat="1" ht="15" customHeight="1">
      <c r="C62" s="240"/>
      <c r="D62" s="30" t="s">
        <v>14</v>
      </c>
      <c r="E62" s="111">
        <v>72557</v>
      </c>
      <c r="F62" s="111">
        <v>43125</v>
      </c>
      <c r="G62" s="246">
        <v>59.436029604311088</v>
      </c>
      <c r="H62" s="109">
        <v>33062</v>
      </c>
      <c r="I62" s="247">
        <v>76.665507246376805</v>
      </c>
    </row>
    <row r="63" spans="3:9" s="5" customFormat="1" ht="15" customHeight="1">
      <c r="C63" s="240"/>
      <c r="D63" s="30" t="s">
        <v>16</v>
      </c>
      <c r="E63" s="111">
        <v>23846</v>
      </c>
      <c r="F63" s="111">
        <v>23428</v>
      </c>
      <c r="G63" s="246">
        <v>98.247085465067514</v>
      </c>
      <c r="H63" s="109">
        <v>21951</v>
      </c>
      <c r="I63" s="247">
        <v>93.695577940925389</v>
      </c>
    </row>
    <row r="64" spans="3:9" s="5" customFormat="1" ht="15" customHeight="1">
      <c r="C64" s="240"/>
      <c r="D64" s="30" t="s">
        <v>17</v>
      </c>
      <c r="E64" s="111">
        <v>12004</v>
      </c>
      <c r="F64" s="111">
        <v>6261</v>
      </c>
      <c r="G64" s="246">
        <v>52.157614128623798</v>
      </c>
      <c r="H64" s="109">
        <v>1857</v>
      </c>
      <c r="I64" s="247">
        <v>29.659798754192622</v>
      </c>
    </row>
    <row r="65" spans="3:9" s="5" customFormat="1" ht="15" customHeight="1">
      <c r="C65" s="248"/>
      <c r="D65" s="36" t="s">
        <v>18</v>
      </c>
      <c r="E65" s="116">
        <v>13680</v>
      </c>
      <c r="F65" s="116">
        <v>9984</v>
      </c>
      <c r="G65" s="253">
        <v>72.982456140350877</v>
      </c>
      <c r="H65" s="114">
        <v>3437</v>
      </c>
      <c r="I65" s="254">
        <v>34.425080128205124</v>
      </c>
    </row>
    <row r="66" spans="3:9" s="5" customFormat="1" ht="15" customHeight="1">
      <c r="C66" s="209" t="s">
        <v>194</v>
      </c>
      <c r="D66" s="26" t="s">
        <v>13</v>
      </c>
      <c r="E66" s="81">
        <v>122702</v>
      </c>
      <c r="F66" s="249">
        <v>83066</v>
      </c>
      <c r="G66" s="250">
        <v>67.69734804648661</v>
      </c>
      <c r="H66" s="251">
        <v>63048</v>
      </c>
      <c r="I66" s="252">
        <v>75.901090698962264</v>
      </c>
    </row>
    <row r="67" spans="3:9" s="5" customFormat="1" ht="15" customHeight="1">
      <c r="C67" s="240"/>
      <c r="D67" s="30" t="s">
        <v>14</v>
      </c>
      <c r="E67" s="111">
        <v>73368</v>
      </c>
      <c r="F67" s="111">
        <v>43603</v>
      </c>
      <c r="G67" s="246">
        <v>59.430541925635147</v>
      </c>
      <c r="H67" s="109">
        <v>34757</v>
      </c>
      <c r="I67" s="247">
        <v>79.71240510974016</v>
      </c>
    </row>
    <row r="68" spans="3:9" s="5" customFormat="1" ht="15" customHeight="1">
      <c r="C68" s="240"/>
      <c r="D68" s="30" t="s">
        <v>16</v>
      </c>
      <c r="E68" s="111">
        <v>24038</v>
      </c>
      <c r="F68" s="111">
        <v>23437</v>
      </c>
      <c r="G68" s="246">
        <v>97.499791996006323</v>
      </c>
      <c r="H68" s="109">
        <v>22325</v>
      </c>
      <c r="I68" s="247">
        <v>95.255365447796208</v>
      </c>
    </row>
    <row r="69" spans="3:9" s="5" customFormat="1" ht="15" customHeight="1">
      <c r="C69" s="240"/>
      <c r="D69" s="30" t="s">
        <v>17</v>
      </c>
      <c r="E69" s="111">
        <v>11722</v>
      </c>
      <c r="F69" s="111">
        <v>6120</v>
      </c>
      <c r="G69" s="246">
        <v>52.209520559631464</v>
      </c>
      <c r="H69" s="109">
        <v>2314</v>
      </c>
      <c r="I69" s="247">
        <v>37.810457516339866</v>
      </c>
    </row>
    <row r="70" spans="3:9" s="5" customFormat="1" ht="15" customHeight="1">
      <c r="C70" s="248"/>
      <c r="D70" s="36" t="s">
        <v>18</v>
      </c>
      <c r="E70" s="116">
        <v>13574</v>
      </c>
      <c r="F70" s="116">
        <v>9906</v>
      </c>
      <c r="G70" s="253">
        <v>72.977751583910418</v>
      </c>
      <c r="H70" s="114">
        <v>3652</v>
      </c>
      <c r="I70" s="254">
        <v>36.866545527962849</v>
      </c>
    </row>
    <row r="71" spans="3:9" s="5" customFormat="1" ht="15" customHeight="1">
      <c r="C71" s="209" t="s">
        <v>195</v>
      </c>
      <c r="D71" s="26" t="s">
        <v>13</v>
      </c>
      <c r="E71" s="81">
        <v>123308</v>
      </c>
      <c r="F71" s="249">
        <v>83194</v>
      </c>
      <c r="G71" s="250">
        <v>67.468452979530937</v>
      </c>
      <c r="H71" s="251">
        <v>65528</v>
      </c>
      <c r="I71" s="252">
        <v>78.765295574200067</v>
      </c>
    </row>
    <row r="72" spans="3:9" s="5" customFormat="1" ht="15" customHeight="1">
      <c r="C72" s="240"/>
      <c r="D72" s="30" t="s">
        <v>14</v>
      </c>
      <c r="E72" s="111">
        <v>74330</v>
      </c>
      <c r="F72" s="111">
        <v>43626</v>
      </c>
      <c r="G72" s="246">
        <v>58.692318041167766</v>
      </c>
      <c r="H72" s="109">
        <v>36815</v>
      </c>
      <c r="I72" s="247">
        <v>84.38775042405905</v>
      </c>
    </row>
    <row r="73" spans="3:9" s="5" customFormat="1" ht="15" customHeight="1">
      <c r="C73" s="240"/>
      <c r="D73" s="30" t="s">
        <v>16</v>
      </c>
      <c r="E73" s="111">
        <v>24098</v>
      </c>
      <c r="F73" s="111">
        <v>23504</v>
      </c>
      <c r="G73" s="246">
        <v>97.535065150634907</v>
      </c>
      <c r="H73" s="109">
        <v>22425</v>
      </c>
      <c r="I73" s="247">
        <v>95.409292035398224</v>
      </c>
    </row>
    <row r="74" spans="3:9" s="5" customFormat="1" ht="15" customHeight="1">
      <c r="C74" s="240"/>
      <c r="D74" s="30" t="s">
        <v>17</v>
      </c>
      <c r="E74" s="111">
        <v>11677</v>
      </c>
      <c r="F74" s="111">
        <v>6158</v>
      </c>
      <c r="G74" s="246">
        <v>52.736147983214863</v>
      </c>
      <c r="H74" s="109">
        <v>2494</v>
      </c>
      <c r="I74" s="247">
        <v>40.500162390386492</v>
      </c>
    </row>
    <row r="75" spans="3:9" s="5" customFormat="1" ht="15" customHeight="1">
      <c r="C75" s="248"/>
      <c r="D75" s="36" t="s">
        <v>18</v>
      </c>
      <c r="E75" s="116">
        <v>13203</v>
      </c>
      <c r="F75" s="116">
        <v>9906</v>
      </c>
      <c r="G75" s="253">
        <v>75.028402635764607</v>
      </c>
      <c r="H75" s="114">
        <v>3794</v>
      </c>
      <c r="I75" s="254">
        <v>38.300020189783964</v>
      </c>
    </row>
    <row r="76" spans="3:9" s="5" customFormat="1" ht="15" customHeight="1">
      <c r="C76" s="209" t="s">
        <v>196</v>
      </c>
      <c r="D76" s="26" t="s">
        <v>13</v>
      </c>
      <c r="E76" s="81">
        <v>124014</v>
      </c>
      <c r="F76" s="249">
        <v>83126</v>
      </c>
      <c r="G76" s="250">
        <v>67.029528924153723</v>
      </c>
      <c r="H76" s="251">
        <v>66850</v>
      </c>
      <c r="I76" s="252">
        <v>80.420085171907701</v>
      </c>
    </row>
    <row r="77" spans="3:9" s="5" customFormat="1" ht="15" customHeight="1">
      <c r="C77" s="240"/>
      <c r="D77" s="30" t="s">
        <v>14</v>
      </c>
      <c r="E77" s="111">
        <v>75366</v>
      </c>
      <c r="F77" s="111">
        <v>43693</v>
      </c>
      <c r="G77" s="246">
        <v>57.9744181726508</v>
      </c>
      <c r="H77" s="109">
        <v>38222</v>
      </c>
      <c r="I77" s="247">
        <v>87.478543473782992</v>
      </c>
    </row>
    <row r="78" spans="3:9" s="5" customFormat="1" ht="15" customHeight="1">
      <c r="C78" s="240"/>
      <c r="D78" s="30" t="s">
        <v>16</v>
      </c>
      <c r="E78" s="111">
        <v>23947</v>
      </c>
      <c r="F78" s="111">
        <v>23358</v>
      </c>
      <c r="G78" s="246">
        <v>97.540401720466036</v>
      </c>
      <c r="H78" s="109">
        <v>22297</v>
      </c>
      <c r="I78" s="247">
        <v>95.457659046151207</v>
      </c>
    </row>
    <row r="79" spans="3:9" s="5" customFormat="1" ht="15" customHeight="1">
      <c r="C79" s="240"/>
      <c r="D79" s="30" t="s">
        <v>17</v>
      </c>
      <c r="E79" s="111">
        <v>11578</v>
      </c>
      <c r="F79" s="111">
        <v>6169</v>
      </c>
      <c r="G79" s="246">
        <v>53.282086716185873</v>
      </c>
      <c r="H79" s="109">
        <v>2573</v>
      </c>
      <c r="I79" s="247">
        <v>41.708542713567837</v>
      </c>
    </row>
    <row r="80" spans="3:9" s="5" customFormat="1" ht="15" customHeight="1">
      <c r="C80" s="248"/>
      <c r="D80" s="36" t="s">
        <v>18</v>
      </c>
      <c r="E80" s="116">
        <v>13123</v>
      </c>
      <c r="F80" s="116">
        <v>9906</v>
      </c>
      <c r="G80" s="253">
        <v>75.485788310599716</v>
      </c>
      <c r="H80" s="114">
        <v>3758</v>
      </c>
      <c r="I80" s="254">
        <v>37.936604078336359</v>
      </c>
    </row>
    <row r="81" spans="3:9" s="5" customFormat="1" ht="15" customHeight="1">
      <c r="C81" s="209" t="s">
        <v>197</v>
      </c>
      <c r="D81" s="26" t="s">
        <v>13</v>
      </c>
      <c r="E81" s="81">
        <v>124603</v>
      </c>
      <c r="F81" s="249">
        <v>83299</v>
      </c>
      <c r="G81" s="250">
        <v>66.851520428882125</v>
      </c>
      <c r="H81" s="251">
        <v>67976</v>
      </c>
      <c r="I81" s="252">
        <v>81.604821186328763</v>
      </c>
    </row>
    <row r="82" spans="3:9" s="5" customFormat="1" ht="15" customHeight="1">
      <c r="C82" s="240"/>
      <c r="D82" s="30" t="s">
        <v>14</v>
      </c>
      <c r="E82" s="111">
        <v>76073</v>
      </c>
      <c r="F82" s="111">
        <v>43698</v>
      </c>
      <c r="G82" s="246">
        <v>57.442193682384023</v>
      </c>
      <c r="H82" s="109">
        <v>39136</v>
      </c>
      <c r="I82" s="247">
        <v>89.560162936518836</v>
      </c>
    </row>
    <row r="83" spans="3:9" s="5" customFormat="1" ht="15" customHeight="1">
      <c r="C83" s="240"/>
      <c r="D83" s="30" t="s">
        <v>16</v>
      </c>
      <c r="E83" s="111">
        <v>23891</v>
      </c>
      <c r="F83" s="111">
        <v>23313</v>
      </c>
      <c r="G83" s="246">
        <v>97.580678916746891</v>
      </c>
      <c r="H83" s="109">
        <v>22288</v>
      </c>
      <c r="I83" s="247">
        <v>95.603311457126921</v>
      </c>
    </row>
    <row r="84" spans="3:9" s="5" customFormat="1" ht="15" customHeight="1">
      <c r="C84" s="240"/>
      <c r="D84" s="30" t="s">
        <v>17</v>
      </c>
      <c r="E84" s="111">
        <v>11560</v>
      </c>
      <c r="F84" s="111">
        <v>6382</v>
      </c>
      <c r="G84" s="246">
        <v>55.207612456747398</v>
      </c>
      <c r="H84" s="109">
        <v>2685</v>
      </c>
      <c r="I84" s="247">
        <v>42.071450955813219</v>
      </c>
    </row>
    <row r="85" spans="3:9" s="5" customFormat="1" ht="15" customHeight="1">
      <c r="C85" s="248"/>
      <c r="D85" s="36" t="s">
        <v>18</v>
      </c>
      <c r="E85" s="116">
        <v>13079</v>
      </c>
      <c r="F85" s="116">
        <v>9906</v>
      </c>
      <c r="G85" s="253">
        <v>75.739735453780867</v>
      </c>
      <c r="H85" s="114">
        <v>3867</v>
      </c>
      <c r="I85" s="254">
        <v>39.03694730466384</v>
      </c>
    </row>
    <row r="86" spans="3:9" s="5" customFormat="1" ht="15" customHeight="1">
      <c r="C86" s="209" t="s">
        <v>198</v>
      </c>
      <c r="D86" s="26" t="s">
        <v>13</v>
      </c>
      <c r="E86" s="81">
        <v>125394</v>
      </c>
      <c r="F86" s="249">
        <v>83425</v>
      </c>
      <c r="G86" s="250">
        <v>66.530296505414938</v>
      </c>
      <c r="H86" s="251">
        <v>68588</v>
      </c>
      <c r="I86" s="252">
        <v>82.215163320347614</v>
      </c>
    </row>
    <row r="87" spans="3:9" s="5" customFormat="1" ht="15" customHeight="1">
      <c r="C87" s="240"/>
      <c r="D87" s="30" t="s">
        <v>14</v>
      </c>
      <c r="E87" s="111">
        <v>76763</v>
      </c>
      <c r="F87" s="111">
        <v>43698</v>
      </c>
      <c r="G87" s="246">
        <v>56.925862720320985</v>
      </c>
      <c r="H87" s="109">
        <v>39315</v>
      </c>
      <c r="I87" s="247">
        <v>89.969792667856652</v>
      </c>
    </row>
    <row r="88" spans="3:9" s="5" customFormat="1" ht="15" customHeight="1">
      <c r="C88" s="240"/>
      <c r="D88" s="30" t="s">
        <v>16</v>
      </c>
      <c r="E88" s="111">
        <v>24016</v>
      </c>
      <c r="F88" s="111">
        <v>23439</v>
      </c>
      <c r="G88" s="246">
        <v>97.597435043304458</v>
      </c>
      <c r="H88" s="109">
        <v>22419</v>
      </c>
      <c r="I88" s="247">
        <v>95.648278510175345</v>
      </c>
    </row>
    <row r="89" spans="3:9" s="5" customFormat="1" ht="15" customHeight="1">
      <c r="C89" s="240"/>
      <c r="D89" s="30" t="s">
        <v>17</v>
      </c>
      <c r="E89" s="111">
        <v>11582</v>
      </c>
      <c r="F89" s="111">
        <v>6382</v>
      </c>
      <c r="G89" s="246">
        <v>55.10274563978588</v>
      </c>
      <c r="H89" s="109">
        <v>2889</v>
      </c>
      <c r="I89" s="247">
        <v>45.267941084299594</v>
      </c>
    </row>
    <row r="90" spans="3:9" s="5" customFormat="1" ht="15" customHeight="1">
      <c r="C90" s="248"/>
      <c r="D90" s="36" t="s">
        <v>18</v>
      </c>
      <c r="E90" s="116">
        <v>13033</v>
      </c>
      <c r="F90" s="116">
        <v>9906</v>
      </c>
      <c r="G90" s="253">
        <v>76.007059004066605</v>
      </c>
      <c r="H90" s="114">
        <v>3965</v>
      </c>
      <c r="I90" s="254">
        <v>40.026246719160099</v>
      </c>
    </row>
    <row r="91" spans="3:9" s="5" customFormat="1" ht="15" customHeight="1">
      <c r="C91" s="209" t="s">
        <v>199</v>
      </c>
      <c r="D91" s="26" t="s">
        <v>13</v>
      </c>
      <c r="E91" s="81">
        <v>125570</v>
      </c>
      <c r="F91" s="249">
        <v>84554</v>
      </c>
      <c r="G91" s="250">
        <v>67.336147168909775</v>
      </c>
      <c r="H91" s="251">
        <v>68796</v>
      </c>
      <c r="I91" s="252">
        <v>81.363389076802989</v>
      </c>
    </row>
    <row r="92" spans="3:9" s="5" customFormat="1" ht="15" customHeight="1">
      <c r="C92" s="240"/>
      <c r="D92" s="30" t="s">
        <v>14</v>
      </c>
      <c r="E92" s="111">
        <v>77010</v>
      </c>
      <c r="F92" s="111">
        <v>44617</v>
      </c>
      <c r="G92" s="246">
        <v>57.936631606284891</v>
      </c>
      <c r="H92" s="109">
        <v>39426</v>
      </c>
      <c r="I92" s="247">
        <v>88.365421251989147</v>
      </c>
    </row>
    <row r="93" spans="3:9" s="5" customFormat="1" ht="15" customHeight="1">
      <c r="C93" s="240"/>
      <c r="D93" s="30" t="s">
        <v>16</v>
      </c>
      <c r="E93" s="111">
        <v>24222</v>
      </c>
      <c r="F93" s="111">
        <v>23649</v>
      </c>
      <c r="G93" s="246">
        <v>97.634381966807041</v>
      </c>
      <c r="H93" s="109">
        <v>22665</v>
      </c>
      <c r="I93" s="247">
        <v>95.839147532665223</v>
      </c>
    </row>
    <row r="94" spans="3:9" s="5" customFormat="1" ht="15" customHeight="1">
      <c r="C94" s="240"/>
      <c r="D94" s="30" t="s">
        <v>17</v>
      </c>
      <c r="E94" s="111">
        <v>11512</v>
      </c>
      <c r="F94" s="111">
        <v>6382</v>
      </c>
      <c r="G94" s="246">
        <v>55.437804030576785</v>
      </c>
      <c r="H94" s="109">
        <v>2818</v>
      </c>
      <c r="I94" s="247">
        <v>44.155437167032282</v>
      </c>
    </row>
    <row r="95" spans="3:9" s="5" customFormat="1" ht="15" customHeight="1">
      <c r="C95" s="248"/>
      <c r="D95" s="36" t="s">
        <v>18</v>
      </c>
      <c r="E95" s="116">
        <v>12826</v>
      </c>
      <c r="F95" s="116">
        <v>9906</v>
      </c>
      <c r="G95" s="253">
        <v>77.233743957586157</v>
      </c>
      <c r="H95" s="114">
        <v>3887</v>
      </c>
      <c r="I95" s="254">
        <v>39.238845144356951</v>
      </c>
    </row>
    <row r="96" spans="3:9" s="5" customFormat="1" ht="15" customHeight="1">
      <c r="C96" s="224" t="s">
        <v>200</v>
      </c>
      <c r="D96" s="26" t="s">
        <v>13</v>
      </c>
      <c r="E96" s="255">
        <v>126023</v>
      </c>
      <c r="F96" s="256">
        <v>84616</v>
      </c>
      <c r="G96" s="257">
        <v>67.143299239027797</v>
      </c>
      <c r="H96" s="258">
        <v>69207</v>
      </c>
      <c r="I96" s="259">
        <v>81.789496076392183</v>
      </c>
    </row>
    <row r="97" spans="3:9" s="5" customFormat="1" ht="15" customHeight="1">
      <c r="C97" s="260"/>
      <c r="D97" s="30" t="s">
        <v>14</v>
      </c>
      <c r="E97" s="261">
        <v>77554</v>
      </c>
      <c r="F97" s="261">
        <v>44679</v>
      </c>
      <c r="G97" s="262">
        <v>57.610181293034536</v>
      </c>
      <c r="H97" s="146">
        <v>39017</v>
      </c>
      <c r="I97" s="263">
        <v>87.327379753351693</v>
      </c>
    </row>
    <row r="98" spans="3:9" s="5" customFormat="1" ht="15" customHeight="1">
      <c r="C98" s="260"/>
      <c r="D98" s="30" t="s">
        <v>16</v>
      </c>
      <c r="E98" s="261">
        <v>24255</v>
      </c>
      <c r="F98" s="261">
        <v>23649</v>
      </c>
      <c r="G98" s="262">
        <v>97.501546072974648</v>
      </c>
      <c r="H98" s="146">
        <v>22731</v>
      </c>
      <c r="I98" s="263">
        <v>96.118229100596224</v>
      </c>
    </row>
    <row r="99" spans="3:9" s="5" customFormat="1" ht="15" customHeight="1">
      <c r="C99" s="260"/>
      <c r="D99" s="30" t="s">
        <v>17</v>
      </c>
      <c r="E99" s="261">
        <v>11523</v>
      </c>
      <c r="F99" s="261">
        <v>6382</v>
      </c>
      <c r="G99" s="262">
        <v>55.38488240909485</v>
      </c>
      <c r="H99" s="146">
        <v>2859</v>
      </c>
      <c r="I99" s="263">
        <v>44.79786900658101</v>
      </c>
    </row>
    <row r="100" spans="3:9" s="5" customFormat="1" ht="15" customHeight="1">
      <c r="C100" s="264"/>
      <c r="D100" s="36" t="s">
        <v>18</v>
      </c>
      <c r="E100" s="265">
        <v>12691</v>
      </c>
      <c r="F100" s="265">
        <v>9906</v>
      </c>
      <c r="G100" s="266">
        <v>78.055314790008666</v>
      </c>
      <c r="H100" s="148">
        <v>4600</v>
      </c>
      <c r="I100" s="267">
        <v>46.436503129416515</v>
      </c>
    </row>
    <row r="101" spans="3:9" s="5" customFormat="1" ht="15" customHeight="1">
      <c r="C101" s="224" t="s">
        <v>201</v>
      </c>
      <c r="D101" s="26" t="s">
        <v>13</v>
      </c>
      <c r="E101" s="255">
        <v>126454</v>
      </c>
      <c r="F101" s="256">
        <v>84919</v>
      </c>
      <c r="G101" s="257">
        <v>67.154063928385028</v>
      </c>
      <c r="H101" s="258">
        <v>70378</v>
      </c>
      <c r="I101" s="259">
        <v>82.876623606024566</v>
      </c>
    </row>
    <row r="102" spans="3:9" s="5" customFormat="1" ht="15" customHeight="1">
      <c r="C102" s="260"/>
      <c r="D102" s="30" t="s">
        <v>14</v>
      </c>
      <c r="E102" s="261">
        <v>78005</v>
      </c>
      <c r="F102" s="261">
        <v>45005</v>
      </c>
      <c r="G102" s="262">
        <v>57.695019550028846</v>
      </c>
      <c r="H102" s="146">
        <v>40506</v>
      </c>
      <c r="I102" s="263">
        <v>90.003332963004112</v>
      </c>
    </row>
    <row r="103" spans="3:9" s="5" customFormat="1" ht="15" customHeight="1">
      <c r="C103" s="260"/>
      <c r="D103" s="30" t="s">
        <v>16</v>
      </c>
      <c r="E103" s="261">
        <v>24183</v>
      </c>
      <c r="F103" s="261">
        <v>23626</v>
      </c>
      <c r="G103" s="262">
        <v>97.696729107224073</v>
      </c>
      <c r="H103" s="146">
        <v>22685</v>
      </c>
      <c r="I103" s="263">
        <v>96.017099805299239</v>
      </c>
    </row>
    <row r="104" spans="3:9" s="5" customFormat="1" ht="15" customHeight="1">
      <c r="C104" s="260"/>
      <c r="D104" s="30" t="s">
        <v>17</v>
      </c>
      <c r="E104" s="261">
        <v>11385</v>
      </c>
      <c r="F104" s="261">
        <v>6382</v>
      </c>
      <c r="G104" s="262">
        <v>56.056214317083885</v>
      </c>
      <c r="H104" s="146">
        <v>3066</v>
      </c>
      <c r="I104" s="263">
        <v>48.04136634283924</v>
      </c>
    </row>
    <row r="105" spans="3:9" s="5" customFormat="1" ht="15" customHeight="1">
      <c r="C105" s="264"/>
      <c r="D105" s="36" t="s">
        <v>18</v>
      </c>
      <c r="E105" s="265">
        <v>12881</v>
      </c>
      <c r="F105" s="265">
        <v>9906</v>
      </c>
      <c r="G105" s="266">
        <v>76.903967083300984</v>
      </c>
      <c r="H105" s="148">
        <v>4121</v>
      </c>
      <c r="I105" s="267">
        <v>41.601049868766403</v>
      </c>
    </row>
    <row r="106" spans="3:9" s="5" customFormat="1" ht="15" customHeight="1">
      <c r="C106" s="224" t="s">
        <v>202</v>
      </c>
      <c r="D106" s="26" t="s">
        <v>13</v>
      </c>
      <c r="E106" s="255">
        <v>126931</v>
      </c>
      <c r="F106" s="256">
        <v>85067</v>
      </c>
      <c r="G106" s="257">
        <v>67.01830128179877</v>
      </c>
      <c r="H106" s="258">
        <v>71372</v>
      </c>
      <c r="I106" s="259">
        <v>83.900925153114599</v>
      </c>
    </row>
    <row r="107" spans="3:9" s="5" customFormat="1" ht="15" customHeight="1">
      <c r="C107" s="260"/>
      <c r="D107" s="30" t="s">
        <v>14</v>
      </c>
      <c r="E107" s="261">
        <v>78695</v>
      </c>
      <c r="F107" s="261">
        <v>45224</v>
      </c>
      <c r="G107" s="262">
        <v>57.467437575449523</v>
      </c>
      <c r="H107" s="146">
        <v>41447</v>
      </c>
      <c r="I107" s="263">
        <v>91.648239872633994</v>
      </c>
    </row>
    <row r="108" spans="3:9" s="5" customFormat="1" ht="15" customHeight="1">
      <c r="C108" s="260"/>
      <c r="D108" s="30" t="s">
        <v>16</v>
      </c>
      <c r="E108" s="261">
        <v>24101</v>
      </c>
      <c r="F108" s="261">
        <v>23555</v>
      </c>
      <c r="G108" s="262">
        <v>97.734533836770254</v>
      </c>
      <c r="H108" s="146">
        <v>22641</v>
      </c>
      <c r="I108" s="263">
        <v>96.119719804712375</v>
      </c>
    </row>
    <row r="109" spans="3:9" s="5" customFormat="1" ht="15" customHeight="1">
      <c r="C109" s="260"/>
      <c r="D109" s="30" t="s">
        <v>17</v>
      </c>
      <c r="E109" s="261">
        <v>11363</v>
      </c>
      <c r="F109" s="261">
        <v>6382</v>
      </c>
      <c r="G109" s="262">
        <v>56.164745225732638</v>
      </c>
      <c r="H109" s="146">
        <v>3111</v>
      </c>
      <c r="I109" s="263">
        <v>48.746474459417108</v>
      </c>
    </row>
    <row r="110" spans="3:9" s="5" customFormat="1" ht="15" customHeight="1">
      <c r="C110" s="264"/>
      <c r="D110" s="36" t="s">
        <v>18</v>
      </c>
      <c r="E110" s="265">
        <v>12772</v>
      </c>
      <c r="F110" s="265">
        <v>9906</v>
      </c>
      <c r="G110" s="266">
        <v>77.560288130284988</v>
      </c>
      <c r="H110" s="148">
        <v>4173</v>
      </c>
      <c r="I110" s="267">
        <v>42.125984251968504</v>
      </c>
    </row>
    <row r="111" spans="3:9" ht="16.5" customHeight="1">
      <c r="C111" s="268"/>
      <c r="D111" s="268"/>
      <c r="E111" s="268"/>
      <c r="F111" s="268"/>
      <c r="G111" s="268"/>
      <c r="H111" s="268"/>
      <c r="I111" s="47" t="s">
        <v>203</v>
      </c>
    </row>
  </sheetData>
  <mergeCells count="21">
    <mergeCell ref="C96:C100"/>
    <mergeCell ref="C101:C105"/>
    <mergeCell ref="C106:C110"/>
    <mergeCell ref="C66:C70"/>
    <mergeCell ref="C71:C75"/>
    <mergeCell ref="C76:C80"/>
    <mergeCell ref="C81:C85"/>
    <mergeCell ref="C86:C90"/>
    <mergeCell ref="C91:C95"/>
    <mergeCell ref="C36:C40"/>
    <mergeCell ref="C41:C45"/>
    <mergeCell ref="C46:C50"/>
    <mergeCell ref="C51:C55"/>
    <mergeCell ref="C56:C60"/>
    <mergeCell ref="C61:C65"/>
    <mergeCell ref="C6:C10"/>
    <mergeCell ref="C11:C15"/>
    <mergeCell ref="C16:C20"/>
    <mergeCell ref="C21:C25"/>
    <mergeCell ref="C26:C30"/>
    <mergeCell ref="C31:C35"/>
  </mergeCells>
  <phoneticPr fontId="4"/>
  <hyperlinks>
    <hyperlink ref="A1" location="基本情報!C134" display="基本情報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60" min="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size="27" baseType="lpstr">
      <vt:lpstr>上下水道</vt:lpstr>
      <vt:lpstr>7-1</vt:lpstr>
      <vt:lpstr>7-2</vt:lpstr>
      <vt:lpstr>7-3</vt:lpstr>
      <vt:lpstr>7-4</vt:lpstr>
      <vt:lpstr>7-5</vt:lpstr>
      <vt:lpstr>7-6</vt:lpstr>
      <vt:lpstr>7-7</vt:lpstr>
      <vt:lpstr>7-8</vt:lpstr>
      <vt:lpstr>7-9</vt:lpstr>
      <vt:lpstr>7-10</vt:lpstr>
      <vt:lpstr>7-11</vt:lpstr>
      <vt:lpstr>'7-1'!Print_Area</vt:lpstr>
      <vt:lpstr>'7-10'!Print_Area</vt:lpstr>
      <vt:lpstr>'7-11'!Print_Area</vt:lpstr>
      <vt:lpstr>'7-2'!Print_Area</vt:lpstr>
      <vt:lpstr>'7-3'!Print_Area</vt:lpstr>
      <vt:lpstr>'7-4'!Print_Area</vt:lpstr>
      <vt:lpstr>'7-5'!Print_Area</vt:lpstr>
      <vt:lpstr>'7-6'!Print_Area</vt:lpstr>
      <vt:lpstr>'7-7'!Print_Area</vt:lpstr>
      <vt:lpstr>'7-8'!Print_Area</vt:lpstr>
      <vt:lpstr>'7-9'!Print_Area</vt:lpstr>
      <vt:lpstr>'7-5'!Print_Titles</vt:lpstr>
      <vt:lpstr>'7-6'!Print_Titles</vt:lpstr>
      <vt:lpstr>'7-7'!Print_Titles</vt:lpstr>
      <vt:lpstr>'7-8'!Print_Titles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2026-03-26T07:51:39Z</cp:lastPrinted>
  <dcterms:created xsi:type="dcterms:W3CDTF">2026-03-26T07:51:03Z</dcterms:created>
  <dcterms:modified xsi:type="dcterms:W3CDTF">2026-03-26T07:52:00Z</dcterms:modified>
</cp:coreProperties>
</file>