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L:\03 流通係\n ふるさと応援寄附金\Ｒ８\05　第３号_証明書関係\"/>
    </mc:Choice>
  </mc:AlternateContent>
  <xr:revisionPtr revIDLastSave="0" documentId="13_ncr:1_{9FDD0277-D44B-4BD8-AD65-515C91736A42}" xr6:coauthVersionLast="47" xr6:coauthVersionMax="47" xr10:uidLastSave="{00000000-0000-0000-0000-000000000000}"/>
  <bookViews>
    <workbookView xWindow="-120" yWindow="-120" windowWidth="16440" windowHeight="28440" xr2:uid="{00000000-000D-0000-FFFF-FFFF00000000}"/>
  </bookViews>
  <sheets>
    <sheet name="①諸経費積み立て表" sheetId="5" r:id="rId1"/>
    <sheet name="②証明書作成用" sheetId="4" r:id="rId2"/>
    <sheet name="（記入例）諸経費積み立て表" sheetId="2" r:id="rId3"/>
    <sheet name="（記入例）証明書作成用" sheetId="1" r:id="rId4"/>
    <sheet name="自治体使用シート" sheetId="3" r:id="rId5"/>
  </sheets>
  <definedNames>
    <definedName name="_xlnm.Print_Area" localSheetId="2">'（記入例）諸経費積み立て表'!$A$1:$I$20</definedName>
    <definedName name="_xlnm.Print_Area" localSheetId="3">'（記入例）証明書作成用'!$A$1:$O$42</definedName>
    <definedName name="_xlnm.Print_Area" localSheetId="0">①諸経費積み立て表!$A$1:$I$20</definedName>
    <definedName name="_xlnm.Print_Area" localSheetId="1">②証明書作成用!$A$1:$O$42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6" i="3" l="1"/>
  <c r="E6" i="3"/>
  <c r="D6" i="3"/>
  <c r="B7" i="1"/>
  <c r="A7" i="1" s="1"/>
  <c r="B7" i="4"/>
  <c r="B6" i="3" s="1"/>
  <c r="I25" i="4"/>
  <c r="F6" i="3"/>
  <c r="J6" i="3"/>
  <c r="L3" i="4"/>
  <c r="C3" i="2"/>
  <c r="C4" i="2"/>
  <c r="C4" i="5"/>
  <c r="B19" i="4" s="1"/>
  <c r="A19" i="4" s="1" a="1"/>
  <c r="A19" i="4" s="1"/>
  <c r="B19" i="1"/>
  <c r="M15" i="1" s="1"/>
  <c r="B11" i="1"/>
  <c r="G10" i="2"/>
  <c r="G19" i="2"/>
  <c r="M13" i="1"/>
  <c r="E19" i="2"/>
  <c r="G18" i="2"/>
  <c r="G17" i="2"/>
  <c r="G16" i="2"/>
  <c r="G15" i="2"/>
  <c r="G14" i="2"/>
  <c r="G13" i="2"/>
  <c r="G12" i="2"/>
  <c r="G11" i="2"/>
  <c r="G9" i="2"/>
  <c r="A1" i="2"/>
  <c r="A28" i="1"/>
  <c r="A26" i="1"/>
  <c r="I25" i="1"/>
  <c r="G24" i="1"/>
  <c r="A21" i="1" a="1"/>
  <c r="A21" i="1"/>
  <c r="G19" i="1"/>
  <c r="G17" i="1"/>
  <c r="B17" i="1"/>
  <c r="A17" i="1" a="1"/>
  <c r="A17" i="1"/>
  <c r="A13" i="1"/>
  <c r="G11" i="1"/>
  <c r="A4" i="1"/>
  <c r="L3" i="1"/>
  <c r="E19" i="5"/>
  <c r="G9" i="5" s="1"/>
  <c r="A28" i="4"/>
  <c r="A26" i="4"/>
  <c r="G24" i="4"/>
  <c r="A21" i="4" a="1"/>
  <c r="A21" i="4" s="1"/>
  <c r="G19" i="4"/>
  <c r="G17" i="4"/>
  <c r="A13" i="4"/>
  <c r="G11" i="4"/>
  <c r="A4" i="4"/>
  <c r="I6" i="3" l="1"/>
  <c r="G6" i="4"/>
  <c r="A7" i="4"/>
  <c r="G6" i="1"/>
  <c r="A31" i="1"/>
  <c r="G10" i="5"/>
  <c r="G12" i="5"/>
  <c r="G11" i="5"/>
  <c r="B17" i="4"/>
  <c r="G13" i="5"/>
  <c r="G14" i="5"/>
  <c r="G15" i="5"/>
  <c r="G16" i="5"/>
  <c r="G18" i="5"/>
  <c r="G17" i="5"/>
  <c r="A1" i="5"/>
  <c r="A19" i="1" a="1"/>
  <c r="A19" i="1" s="1"/>
  <c r="A11" i="1"/>
  <c r="G8" i="1"/>
  <c r="M15" i="4"/>
  <c r="C3" i="5" l="1"/>
  <c r="B11" i="4" s="1"/>
  <c r="G19" i="5"/>
  <c r="M13" i="4"/>
  <c r="A17" i="4" a="1"/>
  <c r="A17" i="4" s="1"/>
  <c r="C6" i="3" l="1"/>
  <c r="A11" i="4"/>
  <c r="A31" i="4" s="1"/>
  <c r="G8"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上江洲　舞</author>
    <author>作成者</author>
  </authors>
  <commentList>
    <comment ref="B11" authorId="0" shapeId="0" xr:uid="{D26678D1-031C-4360-B257-814177C510CD}">
      <text>
        <r>
          <rPr>
            <b/>
            <sz val="12"/>
            <color indexed="81"/>
            <rFont val="MS P ゴシック"/>
            <family val="3"/>
            <charset val="128"/>
          </rPr>
          <t>上江洲　舞:</t>
        </r>
        <r>
          <rPr>
            <sz val="9"/>
            <color indexed="81"/>
            <rFont val="MS P ゴシック"/>
            <family val="3"/>
            <charset val="128"/>
          </rPr>
          <t xml:space="preserve">
</t>
        </r>
        <r>
          <rPr>
            <b/>
            <sz val="12"/>
            <color indexed="81"/>
            <rFont val="MS P ゴシック"/>
            <family val="3"/>
            <charset val="128"/>
          </rPr>
          <t xml:space="preserve">「調理」～「利益」までの項目は必要に応じて追加・削除してください。
</t>
        </r>
        <r>
          <rPr>
            <sz val="12"/>
            <color indexed="81"/>
            <rFont val="MS P ゴシック"/>
            <family val="3"/>
            <charset val="128"/>
          </rPr>
          <t xml:space="preserve">
</t>
        </r>
        <r>
          <rPr>
            <b/>
            <sz val="12"/>
            <color indexed="81"/>
            <rFont val="MS P ゴシック"/>
            <family val="3"/>
            <charset val="128"/>
          </rPr>
          <t xml:space="preserve">※最低限、「提供価格」と「うるま市外で生じた費用」が分かれば証明書作成可能です※
（総務大臣が定める標準的な算出方法）
算式　（A-B）/A
A:返礼品等の調達費用（提供価格）
B:当該返礼品等の製造・販売等のために、うるま市外で生じた費用
</t>
        </r>
      </text>
    </comment>
    <comment ref="E19" authorId="1" shapeId="0" xr:uid="{00000000-0006-0000-0100-000001000000}">
      <text>
        <r>
          <rPr>
            <b/>
            <sz val="12"/>
            <color rgb="FF000000"/>
            <rFont val="メイリオ"/>
            <family val="2"/>
            <charset val="128"/>
          </rPr>
          <t xml:space="preserve">うるま市への税込の商品提供価格と一致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9" authorId="0" shapeId="0" xr:uid="{00000000-0006-0000-0300-000001000000}">
      <text>
        <r>
          <rPr>
            <b/>
            <sz val="12"/>
            <color rgb="FF000000"/>
            <rFont val="メイリオ"/>
            <family val="2"/>
            <charset val="128"/>
          </rPr>
          <t xml:space="preserve">うるま市への税込の商品提供価格と一致
</t>
        </r>
      </text>
    </comment>
  </commentList>
</comments>
</file>

<file path=xl/sharedStrings.xml><?xml version="1.0" encoding="utf-8"?>
<sst xmlns="http://schemas.openxmlformats.org/spreadsheetml/2006/main" count="167" uniqueCount="79">
  <si>
    <t>別添１</t>
    <rPh sb="0" eb="2">
      <t>ベッテン</t>
    </rPh>
    <phoneticPr fontId="1"/>
  </si>
  <si>
    <t>事業者名</t>
    <rPh sb="0" eb="4">
      <t>ジギョウシャメイ</t>
    </rPh>
    <phoneticPr fontId="1"/>
  </si>
  <si>
    <t>うるま市長　様</t>
  </si>
  <si>
    <t>（返礼品等の製造等を行う者）</t>
    <rPh sb="1" eb="4">
      <t>ヘンレイヒン</t>
    </rPh>
    <rPh sb="4" eb="5">
      <t>トウ</t>
    </rPh>
    <rPh sb="6" eb="8">
      <t>セイゾウ</t>
    </rPh>
    <rPh sb="8" eb="9">
      <t>トウ</t>
    </rPh>
    <rPh sb="10" eb="11">
      <t>オコナ</t>
    </rPh>
    <rPh sb="12" eb="13">
      <t>モノ</t>
    </rPh>
    <phoneticPr fontId="1"/>
  </si>
  <si>
    <t>商品名</t>
    <rPh sb="0" eb="3">
      <t>ショウヒンメイ</t>
    </rPh>
    <phoneticPr fontId="1"/>
  </si>
  <si>
    <t>については、</t>
  </si>
  <si>
    <t>うるま市の区域内における工程により、当該返礼品等の価値の</t>
    <phoneticPr fontId="1" type="Hiragana"/>
  </si>
  <si>
    <t>％が生じていることを証明します。</t>
  </si>
  <si>
    <t>うるま市の区域内における工程による、返礼品等の価値割合</t>
    <rPh sb="3" eb="4">
      <t>シ</t>
    </rPh>
    <rPh sb="5" eb="8">
      <t>クイキナイ</t>
    </rPh>
    <rPh sb="12" eb="14">
      <t>コウテイ</t>
    </rPh>
    <rPh sb="18" eb="20">
      <t>ヘンレイ</t>
    </rPh>
    <rPh sb="20" eb="21">
      <t>ヒン</t>
    </rPh>
    <rPh sb="21" eb="22">
      <t>トウ</t>
    </rPh>
    <rPh sb="23" eb="25">
      <t>カチ</t>
    </rPh>
    <rPh sb="25" eb="27">
      <t>ワリアイ</t>
    </rPh>
    <phoneticPr fontId="1"/>
  </si>
  <si>
    <t>総務大臣が定める標準的な算出方法</t>
    <rPh sb="0" eb="4">
      <t>ソウムダイジン</t>
    </rPh>
    <rPh sb="5" eb="6">
      <t>サダ</t>
    </rPh>
    <rPh sb="8" eb="11">
      <t>ヒョウジュンテキ</t>
    </rPh>
    <rPh sb="12" eb="16">
      <t>サンシュツホウホウ</t>
    </rPh>
    <phoneticPr fontId="1"/>
  </si>
  <si>
    <t>※標準的な算出方法における算出基礎は以下のとおり。</t>
  </si>
  <si>
    <t>☑</t>
  </si>
  <si>
    <t>総務大臣が定める標準的な算出方法</t>
  </si>
  <si>
    <t>Ａ：当該地方団体による返礼品等の調達費用</t>
  </si>
  <si>
    <t>円</t>
    <rPh sb="0" eb="1">
      <t>エン</t>
    </rPh>
    <phoneticPr fontId="1"/>
  </si>
  <si>
    <t>□</t>
  </si>
  <si>
    <t>その他の算出方法</t>
  </si>
  <si>
    <t>Ｂ：当該返礼品等の製造・販売等のために当該地方団体の区域外で生じた</t>
  </si>
  <si>
    <t>　　費用</t>
  </si>
  <si>
    <t>Aの費用</t>
    <rPh sb="2" eb="4">
      <t>ヒヨウ</t>
    </rPh>
    <phoneticPr fontId="1"/>
  </si>
  <si>
    <t>Bの費用</t>
    <rPh sb="2" eb="4">
      <t>ヒヨウ</t>
    </rPh>
    <phoneticPr fontId="1"/>
  </si>
  <si>
    <t>※その他の算出方法とする理由及びその算出方法の詳細は以下のとおり。</t>
  </si>
  <si>
    <t>その他の算出方法</t>
    <rPh sb="2" eb="3">
      <t>タ</t>
    </rPh>
    <rPh sb="4" eb="8">
      <t>サンシュツホウホウ</t>
    </rPh>
    <phoneticPr fontId="1"/>
  </si>
  <si>
    <t>また、当該返礼品等の製造・加工地※１は</t>
    <rPh sb="3" eb="9">
      <t>トウガイヘンレイヒントウ</t>
    </rPh>
    <rPh sb="10" eb="12">
      <t>セイゾウ</t>
    </rPh>
    <rPh sb="13" eb="16">
      <t>カコウチ</t>
    </rPh>
    <phoneticPr fontId="1"/>
  </si>
  <si>
    <t>であり、</t>
  </si>
  <si>
    <t>返礼品の製造・加工がおこなわれた場所</t>
    <rPh sb="0" eb="3">
      <t>ヘンレイヒン</t>
    </rPh>
    <rPh sb="4" eb="6">
      <t>セイゾウ</t>
    </rPh>
    <rPh sb="7" eb="9">
      <t>カコウ</t>
    </rPh>
    <rPh sb="16" eb="18">
      <t>バショ</t>
    </rPh>
    <phoneticPr fontId="1"/>
  </si>
  <si>
    <t>一般販売価格は</t>
    <rPh sb="0" eb="6">
      <t>イッパンハンバイカカク</t>
    </rPh>
    <phoneticPr fontId="1"/>
  </si>
  <si>
    <t>円です※２。</t>
    <rPh sb="0" eb="1">
      <t>エン</t>
    </rPh>
    <phoneticPr fontId="1"/>
  </si>
  <si>
    <t>一般販売価格</t>
    <rPh sb="0" eb="6">
      <t>イッパンハンバイカカク</t>
    </rPh>
    <phoneticPr fontId="1"/>
  </si>
  <si>
    <t>なお、当該返礼品等を取り扱うに当たって、下記の事項に同意します。
・当該返礼品等については、地場産品基準（平成31年総務省告示第179号第５条）第８号イ～ハの返礼品等として提出先以外の都道府県又は市区町村が取り扱う場合を除き、本証明書の提出先以外の都道府県又は市区町村の第３号の返礼品等として取り扱わないこと。
・当該返礼品等の付加価値の算出方法等について、地方団体の求めに応じ、必要な説明や資料提供等を行うこと。</t>
  </si>
  <si>
    <t>↓入力不足チェック</t>
    <rPh sb="1" eb="3">
      <t>ニュウリョク</t>
    </rPh>
    <rPh sb="3" eb="5">
      <t>フソク</t>
    </rPh>
    <phoneticPr fontId="1"/>
  </si>
  <si>
    <t>記載要領
※１　返礼品等の製造・加工が行われた場所について、国内の場合は都道府県名及び市区町村名（例：○○県○○市）、国外の場合は国名を記載すること。
　※２　当該返礼品等を一般消費者に対して販売する際の通常の価格を記載すること。なお、当該返礼品等が非売品である場合には、当該返礼品等の類似製品に係る通常の価格を記載すること。</t>
  </si>
  <si>
    <t>うるま市内で生じた付加価値</t>
    <rPh sb="3" eb="5">
      <t>シナイ</t>
    </rPh>
    <rPh sb="6" eb="7">
      <t>ショウ</t>
    </rPh>
    <rPh sb="9" eb="13">
      <t>フカカチ</t>
    </rPh>
    <phoneticPr fontId="1"/>
  </si>
  <si>
    <t>「沖縄県うるま市」と記載すると、正確な計算が出来ます。ご注意ください。</t>
    <rPh sb="1" eb="3">
      <t xml:space="preserve">オキナワ </t>
    </rPh>
    <rPh sb="3" eb="4">
      <t>ケン</t>
    </rPh>
    <rPh sb="7" eb="8">
      <t>シ</t>
    </rPh>
    <rPh sb="16" eb="18">
      <t>セイカク</t>
    </rPh>
    <rPh sb="19" eb="21">
      <t>ケイサン</t>
    </rPh>
    <rPh sb="22" eb="24">
      <t>デキ</t>
    </rPh>
    <rPh sb="28" eb="30">
      <t>チュウイ</t>
    </rPh>
    <phoneticPr fontId="1"/>
  </si>
  <si>
    <t>うるま市外で生じた付加価値</t>
    <rPh sb="3" eb="5">
      <t>シガイ</t>
    </rPh>
    <rPh sb="6" eb="7">
      <t>ショウ</t>
    </rPh>
    <rPh sb="9" eb="13">
      <t>フカカチ</t>
    </rPh>
    <phoneticPr fontId="1"/>
  </si>
  <si>
    <t>自動計算にお間違いないかご確認ください。</t>
    <rPh sb="0" eb="4">
      <t>ジドウケイサン</t>
    </rPh>
    <rPh sb="6" eb="8">
      <t>マチガ</t>
    </rPh>
    <rPh sb="13" eb="15">
      <t>カクニン</t>
    </rPh>
    <phoneticPr fontId="1"/>
  </si>
  <si>
    <t>↓</t>
  </si>
  <si>
    <r>
      <t xml:space="preserve">製造工程
</t>
    </r>
    <r>
      <rPr>
        <sz val="16"/>
        <color rgb="FFFF0000"/>
        <rFont val="メイリオ"/>
        <family val="2"/>
        <charset val="128"/>
      </rPr>
      <t>（必要に応じて編集してください）</t>
    </r>
    <rPh sb="0" eb="2">
      <t>セイゾウ</t>
    </rPh>
    <rPh sb="2" eb="4">
      <t>コウテイ</t>
    </rPh>
    <rPh sb="6" eb="8">
      <t>ヒツヨウ</t>
    </rPh>
    <rPh sb="9" eb="10">
      <t>オウ</t>
    </rPh>
    <rPh sb="12" eb="14">
      <t>ヘンシュウ</t>
    </rPh>
    <phoneticPr fontId="1"/>
  </si>
  <si>
    <t>作業内容</t>
    <rPh sb="0" eb="2">
      <t>サギョウ</t>
    </rPh>
    <rPh sb="2" eb="4">
      <t>ナイヨウ</t>
    </rPh>
    <phoneticPr fontId="1"/>
  </si>
  <si>
    <r>
      <t xml:space="preserve">生産・製造・加工地
</t>
    </r>
    <r>
      <rPr>
        <b/>
        <sz val="16"/>
        <color rgb="FFFF0000"/>
        <rFont val="メイリオ"/>
        <family val="2"/>
        <charset val="128"/>
      </rPr>
      <t>（国内の場合：○○県○○市
国外の場合：○○国）</t>
    </r>
    <rPh sb="0" eb="2">
      <t>セイサン</t>
    </rPh>
    <rPh sb="3" eb="5">
      <t>セイゾウ</t>
    </rPh>
    <rPh sb="6" eb="8">
      <t>カコウ</t>
    </rPh>
    <rPh sb="8" eb="9">
      <t>チ</t>
    </rPh>
    <rPh sb="11" eb="13">
      <t>コクナイ</t>
    </rPh>
    <rPh sb="14" eb="16">
      <t>バアイ</t>
    </rPh>
    <rPh sb="19" eb="20">
      <t>ケン</t>
    </rPh>
    <rPh sb="22" eb="23">
      <t>シ</t>
    </rPh>
    <rPh sb="24" eb="26">
      <t>コクガイ</t>
    </rPh>
    <rPh sb="27" eb="29">
      <t>バアイ</t>
    </rPh>
    <rPh sb="32" eb="33">
      <t>コク</t>
    </rPh>
    <phoneticPr fontId="1"/>
  </si>
  <si>
    <t>付加価値</t>
    <rPh sb="0" eb="4">
      <t>フカカチ</t>
    </rPh>
    <phoneticPr fontId="1"/>
  </si>
  <si>
    <r>
      <t>工程から生じる
価値（</t>
    </r>
    <r>
      <rPr>
        <sz val="16"/>
        <color rgb="FFFF0000"/>
        <rFont val="メイリオ"/>
        <family val="2"/>
        <charset val="128"/>
      </rPr>
      <t>税込</t>
    </r>
    <r>
      <rPr>
        <sz val="16"/>
        <color theme="1"/>
        <rFont val="メイリオ"/>
        <family val="2"/>
        <charset val="128"/>
      </rPr>
      <t>価格）</t>
    </r>
    <rPh sb="0" eb="2">
      <t>コウテイ</t>
    </rPh>
    <rPh sb="4" eb="5">
      <t>ショウ</t>
    </rPh>
    <rPh sb="8" eb="10">
      <t>カチ</t>
    </rPh>
    <rPh sb="11" eb="13">
      <t>ゼイコミ</t>
    </rPh>
    <rPh sb="13" eb="15">
      <t>カカク</t>
    </rPh>
    <phoneticPr fontId="1"/>
  </si>
  <si>
    <t>割合</t>
    <rPh sb="0" eb="2">
      <t>ワリアイ</t>
    </rPh>
    <phoneticPr fontId="1"/>
  </si>
  <si>
    <r>
      <t xml:space="preserve">市内産原材料
</t>
    </r>
    <r>
      <rPr>
        <sz val="16"/>
        <color rgb="FFFF0000"/>
        <rFont val="メイリオ"/>
        <family val="2"/>
        <charset val="128"/>
      </rPr>
      <t>（３号のみ必須）</t>
    </r>
    <rPh sb="0" eb="3">
      <t>シナイサン</t>
    </rPh>
    <rPh sb="3" eb="6">
      <t>ゲンザイリョウ</t>
    </rPh>
    <rPh sb="9" eb="10">
      <t>ゴウ</t>
    </rPh>
    <rPh sb="12" eb="14">
      <t>ヒッス</t>
    </rPh>
    <phoneticPr fontId="1"/>
  </si>
  <si>
    <r>
      <t xml:space="preserve">市外産原材料
</t>
    </r>
    <r>
      <rPr>
        <sz val="16"/>
        <color rgb="FFFF0000"/>
        <rFont val="メイリオ"/>
        <family val="2"/>
        <charset val="128"/>
      </rPr>
      <t>（３号のみ必須）</t>
    </r>
    <rPh sb="0" eb="3">
      <t>シガイサン</t>
    </rPh>
    <rPh sb="3" eb="6">
      <t>ゲンザイリョウ</t>
    </rPh>
    <rPh sb="9" eb="10">
      <t>ゴウ</t>
    </rPh>
    <rPh sb="12" eb="14">
      <t>ヒッス</t>
    </rPh>
    <phoneticPr fontId="1"/>
  </si>
  <si>
    <t>調理</t>
    <rPh sb="0" eb="2">
      <t>チョウリ</t>
    </rPh>
    <phoneticPr fontId="1"/>
  </si>
  <si>
    <t>開発・設計費</t>
    <rPh sb="0" eb="2">
      <t>カイハツ</t>
    </rPh>
    <rPh sb="3" eb="5">
      <t>セッケイ</t>
    </rPh>
    <rPh sb="5" eb="6">
      <t>ヒ</t>
    </rPh>
    <phoneticPr fontId="1"/>
  </si>
  <si>
    <t>原材料物流費</t>
    <rPh sb="0" eb="3">
      <t>ゲンザイリョウ</t>
    </rPh>
    <rPh sb="3" eb="5">
      <t>ブツリュウ</t>
    </rPh>
    <rPh sb="5" eb="6">
      <t>ヒ</t>
    </rPh>
    <phoneticPr fontId="1"/>
  </si>
  <si>
    <t>光熱費</t>
    <rPh sb="0" eb="3">
      <t>コウネツヒ</t>
    </rPh>
    <phoneticPr fontId="1"/>
  </si>
  <si>
    <t>品質管理（その他経緯費）</t>
    <rPh sb="0" eb="2">
      <t>ヒンシツ</t>
    </rPh>
    <rPh sb="2" eb="4">
      <t>カンリ</t>
    </rPh>
    <rPh sb="7" eb="8">
      <t>タ</t>
    </rPh>
    <rPh sb="8" eb="10">
      <t>ケイイ</t>
    </rPh>
    <rPh sb="10" eb="11">
      <t>ヒ</t>
    </rPh>
    <phoneticPr fontId="1"/>
  </si>
  <si>
    <t>量産設備費・人件費</t>
    <rPh sb="0" eb="1">
      <t>リョウ</t>
    </rPh>
    <rPh sb="1" eb="2">
      <t>サン</t>
    </rPh>
    <rPh sb="2" eb="4">
      <t>セツビ</t>
    </rPh>
    <rPh sb="4" eb="5">
      <t>ヒ</t>
    </rPh>
    <rPh sb="6" eb="9">
      <t>ジンケンヒ</t>
    </rPh>
    <phoneticPr fontId="1"/>
  </si>
  <si>
    <t>検品・梱包・発送作業</t>
    <rPh sb="0" eb="2">
      <t>ケンピン</t>
    </rPh>
    <rPh sb="3" eb="5">
      <t>コンポウ</t>
    </rPh>
    <rPh sb="6" eb="8">
      <t>ハッソウ</t>
    </rPh>
    <rPh sb="8" eb="10">
      <t>サギョウ</t>
    </rPh>
    <phoneticPr fontId="1"/>
  </si>
  <si>
    <t>利益</t>
    <rPh sb="0" eb="2">
      <t>りえき</t>
    </rPh>
    <phoneticPr fontId="1" type="Hiragana"/>
  </si>
  <si>
    <t>全項目税込み</t>
    <rPh sb="0" eb="3">
      <t>ぜんこうもく</t>
    </rPh>
    <rPh sb="3" eb="5">
      <t>ぜいこ</t>
    </rPh>
    <phoneticPr fontId="1" type="Hiragana"/>
  </si>
  <si>
    <t>全項目税抜き</t>
    <rPh sb="0" eb="3">
      <t>ぜんこうもく</t>
    </rPh>
    <rPh sb="3" eb="4">
      <t>ぜい</t>
    </rPh>
    <rPh sb="4" eb="5">
      <t>ぬ</t>
    </rPh>
    <phoneticPr fontId="1" type="Hiragana"/>
  </si>
  <si>
    <t>うるま市長　様</t>
    <rPh sb="3" eb="5">
      <t>シチョウ</t>
    </rPh>
    <rPh sb="6" eb="7">
      <t>サマ</t>
    </rPh>
    <phoneticPr fontId="1"/>
  </si>
  <si>
    <t>うるま市蕎麦粉</t>
    <rPh sb="6" eb="7">
      <t xml:space="preserve">こな </t>
    </rPh>
    <phoneticPr fontId="1" type="Hiragana"/>
  </si>
  <si>
    <t>沖縄県うるま市</t>
    <rPh sb="0" eb="3">
      <t xml:space="preserve">おきなわけん </t>
    </rPh>
    <rPh sb="6" eb="7">
      <t xml:space="preserve">し </t>
    </rPh>
    <phoneticPr fontId="1" type="Hiragana"/>
  </si>
  <si>
    <t>小麦粉、生乳、甘露煮他</t>
    <rPh sb="0" eb="3">
      <t>こむぎこ</t>
    </rPh>
    <rPh sb="4" eb="6">
      <t>せいにゅう</t>
    </rPh>
    <rPh sb="7" eb="10">
      <t>かんろに</t>
    </rPh>
    <rPh sb="10" eb="11">
      <t>ほか</t>
    </rPh>
    <phoneticPr fontId="1" type="Hiragana"/>
  </si>
  <si>
    <t>調理・焼成・成形</t>
    <rPh sb="0" eb="2">
      <t>ちょうり</t>
    </rPh>
    <rPh sb="3" eb="5">
      <t>しょうせい</t>
    </rPh>
    <rPh sb="6" eb="8">
      <t>せいけい</t>
    </rPh>
    <phoneticPr fontId="1" type="Hiragana"/>
  </si>
  <si>
    <t>レシピ作成</t>
    <rPh sb="3" eb="5">
      <t>さくせい</t>
    </rPh>
    <phoneticPr fontId="1" type="Hiragana"/>
  </si>
  <si>
    <t>衛生管理・個体差の確認</t>
    <rPh sb="0" eb="2">
      <t>えいせい</t>
    </rPh>
    <rPh sb="2" eb="4">
      <t>かんり</t>
    </rPh>
    <rPh sb="5" eb="8">
      <t>こたいさ</t>
    </rPh>
    <rPh sb="9" eb="11">
      <t>かくにん</t>
    </rPh>
    <phoneticPr fontId="1" type="Hiragana"/>
  </si>
  <si>
    <t>設備投資・人件費</t>
    <rPh sb="0" eb="2">
      <t>せつび</t>
    </rPh>
    <rPh sb="2" eb="4">
      <t>とうし</t>
    </rPh>
    <rPh sb="5" eb="8">
      <t>じんけんひ</t>
    </rPh>
    <phoneticPr fontId="1" type="Hiragana"/>
  </si>
  <si>
    <t>資材調達・包装梱包作業</t>
    <rPh sb="0" eb="2">
      <t>しざい</t>
    </rPh>
    <rPh sb="2" eb="4">
      <t>ちょうたつ</t>
    </rPh>
    <rPh sb="5" eb="7">
      <t>ほうそう</t>
    </rPh>
    <rPh sb="7" eb="9">
      <t>こんぽう</t>
    </rPh>
    <rPh sb="9" eb="11">
      <t>さぎょう</t>
    </rPh>
    <phoneticPr fontId="1" type="Hiragana"/>
  </si>
  <si>
    <t>単純利益</t>
    <rPh sb="0" eb="2">
      <t>たんじゅん</t>
    </rPh>
    <rPh sb="2" eb="4">
      <t>りえき</t>
    </rPh>
    <phoneticPr fontId="1" type="Hiragana"/>
  </si>
  <si>
    <t>返礼品等の名称</t>
    <rPh sb="0" eb="3">
      <t>ヘンレイヒン</t>
    </rPh>
    <rPh sb="3" eb="4">
      <t>トウ</t>
    </rPh>
    <rPh sb="5" eb="7">
      <t>メイショウ</t>
    </rPh>
    <phoneticPr fontId="1"/>
  </si>
  <si>
    <t>区域内において
生じた価値の割合
（％）</t>
    <rPh sb="0" eb="3">
      <t>クイキナイ</t>
    </rPh>
    <rPh sb="8" eb="9">
      <t>ショウ</t>
    </rPh>
    <rPh sb="11" eb="13">
      <t>カチ</t>
    </rPh>
    <rPh sb="14" eb="16">
      <t>ワリアイ</t>
    </rPh>
    <phoneticPr fontId="1"/>
  </si>
  <si>
    <t>区域内において生じた価値の割合の算出方法
※１</t>
    <rPh sb="0" eb="3">
      <t>クイキナイ</t>
    </rPh>
    <rPh sb="7" eb="8">
      <t>ショウ</t>
    </rPh>
    <rPh sb="10" eb="12">
      <t>カチ</t>
    </rPh>
    <rPh sb="13" eb="15">
      <t>ワリアイ</t>
    </rPh>
    <rPh sb="16" eb="18">
      <t>サンシュツ</t>
    </rPh>
    <rPh sb="18" eb="20">
      <t>ホウホウ</t>
    </rPh>
    <phoneticPr fontId="1"/>
  </si>
  <si>
    <t>返礼品等の
製造・加工地
※２</t>
    <rPh sb="3" eb="4">
      <t>トウ</t>
    </rPh>
    <phoneticPr fontId="1"/>
  </si>
  <si>
    <t>地方団体
における
調達費用
（円）</t>
    <rPh sb="16" eb="17">
      <t>エン</t>
    </rPh>
    <phoneticPr fontId="1"/>
  </si>
  <si>
    <t>一般販売価格
（円）
※３</t>
    <rPh sb="8" eb="9">
      <t>エン</t>
    </rPh>
    <phoneticPr fontId="1"/>
  </si>
  <si>
    <t>標準的な
算出方法</t>
    <rPh sb="0" eb="2">
      <t>ヒョウジュン</t>
    </rPh>
    <rPh sb="2" eb="3">
      <t>テキ</t>
    </rPh>
    <rPh sb="5" eb="7">
      <t>サンシュツ</t>
    </rPh>
    <rPh sb="7" eb="9">
      <t>ホウホウ</t>
    </rPh>
    <phoneticPr fontId="1"/>
  </si>
  <si>
    <t>その他の
算出方法</t>
    <rPh sb="2" eb="3">
      <t>ホカ</t>
    </rPh>
    <rPh sb="5" eb="7">
      <t>サンシュツ</t>
    </rPh>
    <rPh sb="7" eb="9">
      <t>ホウホウ</t>
    </rPh>
    <phoneticPr fontId="1"/>
  </si>
  <si>
    <t>その他の
算出方法の詳細</t>
    <rPh sb="2" eb="3">
      <t>ホカ</t>
    </rPh>
    <rPh sb="5" eb="7">
      <t>サンシュツ</t>
    </rPh>
    <rPh sb="7" eb="9">
      <t>ホウホウ</t>
    </rPh>
    <rPh sb="10" eb="12">
      <t>ショウサイ</t>
    </rPh>
    <phoneticPr fontId="1"/>
  </si>
  <si>
    <t>その他の
算出方法とする理由</t>
    <rPh sb="2" eb="3">
      <t>ホカ</t>
    </rPh>
    <rPh sb="5" eb="7">
      <t>サンシュツ</t>
    </rPh>
    <rPh sb="7" eb="9">
      <t>ホウホウ</t>
    </rPh>
    <rPh sb="12" eb="14">
      <t>リユウ</t>
    </rPh>
    <phoneticPr fontId="1"/>
  </si>
  <si>
    <r>
      <t>上記については、以下の算出方法（該当する算出方法に</t>
    </r>
    <r>
      <rPr>
        <sz val="12"/>
        <color theme="1"/>
        <rFont val="Segoe UI Symbol"/>
        <family val="2"/>
      </rPr>
      <t>☑</t>
    </r>
    <r>
      <rPr>
        <sz val="12"/>
        <color theme="1"/>
        <rFont val="游ゴシック"/>
        <family val="3"/>
        <charset val="128"/>
      </rPr>
      <t>）により算出しています。</t>
    </r>
    <rPh sb="0" eb="2">
      <t>ジョウキ</t>
    </rPh>
    <rPh sb="8" eb="10">
      <t>イカ</t>
    </rPh>
    <rPh sb="11" eb="13">
      <t>サンシュツ</t>
    </rPh>
    <rPh sb="13" eb="15">
      <t>ホウホウ</t>
    </rPh>
    <rPh sb="16" eb="18">
      <t>ガイトウ</t>
    </rPh>
    <rPh sb="20" eb="24">
      <t>サンシュツホウホウ</t>
    </rPh>
    <rPh sb="30" eb="32">
      <t>サンシュツ</t>
    </rPh>
    <phoneticPr fontId="1"/>
  </si>
  <si>
    <t>沖縄県うるま市</t>
    <rPh sb="0" eb="3">
      <t>おきなわけん</t>
    </rPh>
    <rPh sb="6" eb="7">
      <t>し</t>
    </rPh>
    <phoneticPr fontId="1" type="Hiragana"/>
  </si>
  <si>
    <t>うるまうるまそば</t>
    <phoneticPr fontId="1" type="Hiragana"/>
  </si>
  <si>
    <t>製造・販売等のためにうるま市内で生じた費用</t>
    <rPh sb="0" eb="2">
      <t>セイゾウ</t>
    </rPh>
    <rPh sb="3" eb="6">
      <t>ハンバイトウ</t>
    </rPh>
    <rPh sb="13" eb="14">
      <t>シ</t>
    </rPh>
    <rPh sb="14" eb="15">
      <t>ナイ</t>
    </rPh>
    <rPh sb="16" eb="17">
      <t>ショウ</t>
    </rPh>
    <rPh sb="19" eb="21">
      <t>ヒヨウ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</si>
</sst>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quot;円&quot;"/>
    <numFmt numFmtId="178" formatCode="0_);[Red]\(0\)"/>
  </numFmts>
  <fonts count="27">
    <font>
      <sz val="11"/>
      <color theme="1"/>
      <name val="Yu Gothic"/>
      <family val="3"/>
      <scheme val="minor"/>
    </font>
    <font>
      <sz val="6"/>
      <name val="游ゴシック"/>
      <family val="3"/>
    </font>
    <font>
      <sz val="11"/>
      <color rgb="FFFF0000"/>
      <name val="游ゴシック"/>
      <family val="2"/>
    </font>
    <font>
      <b/>
      <sz val="11"/>
      <color theme="1"/>
      <name val="游ゴシック"/>
      <family val="3"/>
    </font>
    <font>
      <b/>
      <sz val="11"/>
      <color rgb="FFFF0000"/>
      <name val="游ゴシック"/>
      <family val="3"/>
    </font>
    <font>
      <sz val="11"/>
      <color theme="1"/>
      <name val="游ゴシック"/>
      <family val="3"/>
      <charset val="128"/>
    </font>
    <font>
      <sz val="16"/>
      <color theme="1"/>
      <name val="メイリオ"/>
      <family val="3"/>
    </font>
    <font>
      <sz val="16"/>
      <color rgb="FFFF0000"/>
      <name val="メイリオ"/>
      <family val="3"/>
    </font>
    <font>
      <sz val="11"/>
      <color theme="1"/>
      <name val="メイリオ"/>
      <family val="3"/>
    </font>
    <font>
      <b/>
      <sz val="16"/>
      <color theme="1"/>
      <name val="メイリオ"/>
      <family val="3"/>
    </font>
    <font>
      <b/>
      <sz val="18"/>
      <color theme="1"/>
      <name val="BIZ UDゴシック"/>
      <family val="3"/>
    </font>
    <font>
      <b/>
      <sz val="18"/>
      <color rgb="FFFF0000"/>
      <name val="BIZ UDゴシック"/>
      <family val="3"/>
    </font>
    <font>
      <b/>
      <sz val="18"/>
      <color rgb="FFFF0000"/>
      <name val="HGP創英角ｺﾞｼｯｸUB"/>
      <family val="3"/>
    </font>
    <font>
      <sz val="12"/>
      <name val="游ゴシック"/>
      <family val="3"/>
    </font>
    <font>
      <b/>
      <sz val="16"/>
      <color rgb="FFFF0000"/>
      <name val="メイリオ"/>
      <family val="2"/>
      <charset val="128"/>
    </font>
    <font>
      <sz val="16"/>
      <color rgb="FFFF0000"/>
      <name val="メイリオ"/>
      <family val="2"/>
      <charset val="128"/>
    </font>
    <font>
      <sz val="16"/>
      <color theme="1"/>
      <name val="メイリオ"/>
      <family val="2"/>
      <charset val="128"/>
    </font>
    <font>
      <b/>
      <sz val="12"/>
      <color rgb="FF000000"/>
      <name val="メイリオ"/>
      <family val="2"/>
      <charset val="128"/>
    </font>
    <font>
      <sz val="12"/>
      <color theme="1"/>
      <name val="Yu Gothic"/>
      <family val="3"/>
      <scheme val="minor"/>
    </font>
    <font>
      <sz val="12"/>
      <color theme="1"/>
      <name val="Segoe UI Symbol"/>
      <family val="2"/>
    </font>
    <font>
      <sz val="12"/>
      <color theme="1"/>
      <name val="游ゴシック"/>
      <family val="3"/>
      <charset val="128"/>
    </font>
    <font>
      <sz val="12"/>
      <color theme="1"/>
      <name val="Yu Gothic"/>
      <family val="3"/>
      <charset val="128"/>
      <scheme val="minor"/>
    </font>
    <font>
      <sz val="11"/>
      <color theme="1"/>
      <name val="Yu Gothic"/>
      <family val="3"/>
      <charset val="128"/>
      <scheme val="minor"/>
    </font>
    <font>
      <sz val="9"/>
      <color indexed="81"/>
      <name val="MS P ゴシック"/>
      <family val="3"/>
      <charset val="128"/>
    </font>
    <font>
      <sz val="12"/>
      <color indexed="81"/>
      <name val="MS P ゴシック"/>
      <family val="3"/>
      <charset val="128"/>
    </font>
    <font>
      <b/>
      <sz val="12"/>
      <color indexed="81"/>
      <name val="MS P ゴシック"/>
      <family val="3"/>
      <charset val="128"/>
    </font>
    <font>
      <sz val="11"/>
      <color rgb="FFFF0000"/>
      <name val="Yu Gothic"/>
      <family val="3"/>
      <scheme val="minor"/>
    </font>
  </fonts>
  <fills count="8">
    <fill>
      <patternFill patternType="none"/>
    </fill>
    <fill>
      <patternFill patternType="gray125"/>
    </fill>
    <fill>
      <patternFill patternType="solid">
        <fgColor rgb="FFFFA6A6"/>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rgb="FF92D050"/>
        <bgColor indexed="64"/>
      </patternFill>
    </fill>
    <fill>
      <patternFill patternType="solid">
        <fgColor rgb="FFFFFF00"/>
        <bgColor indexed="64"/>
      </patternFill>
    </fill>
  </fills>
  <borders count="50">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auto="1"/>
      </left>
      <right/>
      <top/>
      <bottom style="thin">
        <color auto="1"/>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medium">
        <color indexed="64"/>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auto="1"/>
      </left>
      <right/>
      <top style="medium">
        <color indexed="64"/>
      </top>
      <bottom/>
      <diagonal/>
    </border>
    <border>
      <left style="thin">
        <color auto="1"/>
      </left>
      <right/>
      <top/>
      <bottom style="medium">
        <color indexed="64"/>
      </bottom>
      <diagonal/>
    </border>
    <border>
      <left style="thin">
        <color indexed="64"/>
      </left>
      <right style="thin">
        <color indexed="64"/>
      </right>
      <top/>
      <bottom style="thin">
        <color indexed="64"/>
      </bottom>
      <diagonal/>
    </border>
    <border>
      <left style="thin">
        <color auto="1"/>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bottom style="thin">
        <color auto="1"/>
      </bottom>
      <diagonal/>
    </border>
    <border>
      <left style="thin">
        <color indexed="64"/>
      </left>
      <right style="medium">
        <color indexed="64"/>
      </right>
      <top style="thin">
        <color indexed="64"/>
      </top>
      <bottom/>
      <diagonal/>
    </border>
    <border>
      <left style="hair">
        <color auto="1"/>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bottom/>
      <diagonal/>
    </border>
  </borders>
  <cellStyleXfs count="2">
    <xf numFmtId="0" fontId="0" fillId="0" borderId="0"/>
    <xf numFmtId="9" fontId="5" fillId="0" borderId="0" applyFont="0" applyFill="0" applyBorder="0" applyAlignment="0" applyProtection="0">
      <alignment vertical="center"/>
    </xf>
  </cellStyleXfs>
  <cellXfs count="138">
    <xf numFmtId="0" fontId="0" fillId="0" borderId="0" xfId="0"/>
    <xf numFmtId="0" fontId="2" fillId="0" borderId="0" xfId="0" applyFont="1"/>
    <xf numFmtId="0" fontId="0" fillId="0" borderId="0" xfId="0" applyAlignment="1">
      <alignment horizontal="right" vertical="center"/>
    </xf>
    <xf numFmtId="0" fontId="3" fillId="0" borderId="0" xfId="0" applyFont="1"/>
    <xf numFmtId="0" fontId="4" fillId="0" borderId="0" xfId="0" applyFont="1" applyAlignment="1">
      <alignment horizontal="left" vertical="center"/>
    </xf>
    <xf numFmtId="0" fontId="0" fillId="0" borderId="0" xfId="0" applyAlignment="1" applyProtection="1">
      <alignment horizontal="center" vertical="center"/>
      <protection locked="0"/>
    </xf>
    <xf numFmtId="0" fontId="0" fillId="2" borderId="2" xfId="0" applyFill="1" applyBorder="1" applyAlignment="1" applyProtection="1">
      <alignment horizontal="right" vertical="center"/>
      <protection locked="0"/>
    </xf>
    <xf numFmtId="0" fontId="3" fillId="0" borderId="0" xfId="0" applyFont="1" applyAlignment="1">
      <alignment horizontal="left" vertical="center"/>
    </xf>
    <xf numFmtId="0" fontId="0" fillId="0" borderId="12" xfId="0"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7" fillId="0" borderId="21" xfId="0" applyFont="1" applyBorder="1" applyAlignment="1">
      <alignment horizontal="center" vertical="center"/>
    </xf>
    <xf numFmtId="0" fontId="8" fillId="0" borderId="0" xfId="0" applyFont="1"/>
    <xf numFmtId="0" fontId="6" fillId="0" borderId="22"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5" xfId="0" applyFont="1" applyBorder="1" applyAlignment="1">
      <alignment horizontal="center" vertical="center" wrapText="1"/>
    </xf>
    <xf numFmtId="0" fontId="8" fillId="0" borderId="1" xfId="0" applyFont="1" applyBorder="1" applyAlignment="1">
      <alignment horizontal="center" vertical="center"/>
    </xf>
    <xf numFmtId="0" fontId="9" fillId="2" borderId="26" xfId="0" applyFont="1" applyFill="1" applyBorder="1" applyAlignment="1">
      <alignment horizontal="center" vertical="center"/>
    </xf>
    <xf numFmtId="176" fontId="9" fillId="0" borderId="27" xfId="1" applyNumberFormat="1" applyFont="1" applyBorder="1" applyAlignment="1">
      <alignment horizontal="center" vertical="center"/>
    </xf>
    <xf numFmtId="177" fontId="9" fillId="0" borderId="28" xfId="0" applyNumberFormat="1" applyFont="1" applyBorder="1" applyAlignment="1">
      <alignment horizontal="center" vertical="center"/>
    </xf>
    <xf numFmtId="0" fontId="6" fillId="2" borderId="32"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12" xfId="0" applyFont="1" applyFill="1" applyBorder="1" applyAlignment="1">
      <alignment vertical="center" wrapText="1"/>
    </xf>
    <xf numFmtId="0" fontId="6" fillId="2" borderId="33" xfId="0" applyFont="1" applyFill="1" applyBorder="1" applyAlignment="1">
      <alignment horizontal="left" vertical="center"/>
    </xf>
    <xf numFmtId="0" fontId="6" fillId="0" borderId="34" xfId="0" applyFont="1" applyBorder="1"/>
    <xf numFmtId="0" fontId="6" fillId="0" borderId="0" xfId="0" applyFont="1" applyAlignment="1">
      <alignment horizontal="left" vertical="center"/>
    </xf>
    <xf numFmtId="0" fontId="10" fillId="0" borderId="0" xfId="0" applyFont="1" applyAlignment="1">
      <alignment horizontal="right" vertical="center"/>
    </xf>
    <xf numFmtId="0" fontId="11" fillId="0" borderId="0" xfId="0" applyFont="1" applyAlignment="1">
      <alignment horizontal="left" vertical="center"/>
    </xf>
    <xf numFmtId="0" fontId="12" fillId="0" borderId="0" xfId="0" applyFont="1" applyAlignment="1">
      <alignment horizontal="center" vertical="center"/>
    </xf>
    <xf numFmtId="0" fontId="6" fillId="2" borderId="32"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37" xfId="0" applyFont="1" applyFill="1" applyBorder="1" applyAlignment="1">
      <alignment horizontal="center" vertical="center" wrapText="1"/>
    </xf>
    <xf numFmtId="0" fontId="6" fillId="0" borderId="38" xfId="0" applyFont="1" applyBorder="1" applyAlignment="1">
      <alignment horizontal="center" vertical="center"/>
    </xf>
    <xf numFmtId="0" fontId="6" fillId="2" borderId="32" xfId="0" applyFont="1" applyFill="1" applyBorder="1" applyAlignment="1">
      <alignment horizontal="right" vertical="center" wrapText="1"/>
    </xf>
    <xf numFmtId="0" fontId="6" fillId="2" borderId="12" xfId="0" applyFont="1" applyFill="1" applyBorder="1" applyAlignment="1">
      <alignment horizontal="right" vertical="center" wrapText="1"/>
    </xf>
    <xf numFmtId="178" fontId="6" fillId="2" borderId="12" xfId="0" applyNumberFormat="1" applyFont="1" applyFill="1" applyBorder="1" applyAlignment="1">
      <alignment horizontal="right" vertical="center"/>
    </xf>
    <xf numFmtId="178" fontId="6" fillId="2" borderId="33" xfId="0" applyNumberFormat="1" applyFont="1" applyFill="1" applyBorder="1" applyAlignment="1">
      <alignment horizontal="right" vertical="center"/>
    </xf>
    <xf numFmtId="178" fontId="6" fillId="0" borderId="34" xfId="0" applyNumberFormat="1" applyFont="1" applyBorder="1"/>
    <xf numFmtId="178" fontId="6" fillId="0" borderId="32" xfId="0" applyNumberFormat="1" applyFont="1" applyBorder="1" applyAlignment="1">
      <alignment horizontal="left" vertical="center"/>
    </xf>
    <xf numFmtId="178" fontId="6" fillId="0" borderId="12" xfId="0" applyNumberFormat="1" applyFont="1" applyBorder="1" applyAlignment="1">
      <alignment horizontal="left" vertical="center"/>
    </xf>
    <xf numFmtId="178" fontId="6" fillId="0" borderId="33" xfId="0" applyNumberFormat="1" applyFont="1" applyBorder="1" applyAlignment="1">
      <alignment horizontal="left" vertical="center"/>
    </xf>
    <xf numFmtId="178" fontId="6" fillId="0" borderId="40" xfId="0" applyNumberFormat="1" applyFont="1" applyBorder="1"/>
    <xf numFmtId="0" fontId="6" fillId="0" borderId="11" xfId="0" applyFont="1" applyBorder="1" applyAlignment="1">
      <alignment horizontal="center" vertical="center" wrapText="1"/>
    </xf>
    <xf numFmtId="9" fontId="6" fillId="5" borderId="26" xfId="1" applyFont="1" applyFill="1" applyBorder="1" applyAlignment="1">
      <alignment horizontal="right" vertical="center"/>
    </xf>
    <xf numFmtId="9" fontId="6" fillId="5" borderId="27" xfId="1" applyFont="1" applyFill="1" applyBorder="1" applyAlignment="1">
      <alignment horizontal="right" vertical="center"/>
    </xf>
    <xf numFmtId="9" fontId="6" fillId="5" borderId="42" xfId="1" applyFont="1" applyFill="1" applyBorder="1" applyAlignment="1">
      <alignment horizontal="right" vertical="center"/>
    </xf>
    <xf numFmtId="9" fontId="6" fillId="0" borderId="43" xfId="1" applyFont="1" applyBorder="1">
      <alignment vertical="center"/>
    </xf>
    <xf numFmtId="0" fontId="6" fillId="0" borderId="0" xfId="0" applyFont="1"/>
    <xf numFmtId="0" fontId="13" fillId="0" borderId="12" xfId="0" applyFont="1" applyBorder="1"/>
    <xf numFmtId="9" fontId="13" fillId="0" borderId="12" xfId="0" applyNumberFormat="1" applyFont="1" applyBorder="1"/>
    <xf numFmtId="0" fontId="13" fillId="0" borderId="37" xfId="0" applyFont="1" applyBorder="1" applyAlignment="1">
      <alignment horizontal="center"/>
    </xf>
    <xf numFmtId="0" fontId="13" fillId="0" borderId="12" xfId="0" applyFont="1" applyBorder="1" applyAlignment="1">
      <alignment horizontal="center" vertical="center" wrapText="1"/>
    </xf>
    <xf numFmtId="0" fontId="0" fillId="6" borderId="0" xfId="0" applyFill="1"/>
    <xf numFmtId="0" fontId="18" fillId="0" borderId="12" xfId="0" applyFont="1" applyBorder="1" applyAlignment="1">
      <alignment horizontal="center" vertical="center"/>
    </xf>
    <xf numFmtId="0" fontId="18" fillId="0" borderId="0" xfId="0" applyFont="1"/>
    <xf numFmtId="9" fontId="18" fillId="0" borderId="0" xfId="1" applyFont="1">
      <alignment vertical="center"/>
    </xf>
    <xf numFmtId="0" fontId="21" fillId="0" borderId="0" xfId="0" applyFont="1"/>
    <xf numFmtId="178" fontId="6" fillId="7" borderId="34" xfId="0" applyNumberFormat="1" applyFont="1" applyFill="1" applyBorder="1"/>
    <xf numFmtId="0" fontId="26" fillId="0" borderId="0" xfId="0" applyFont="1" applyAlignment="1">
      <alignment horizontal="right" vertical="center"/>
    </xf>
    <xf numFmtId="0" fontId="6" fillId="2" borderId="32" xfId="0" applyFont="1" applyFill="1" applyBorder="1" applyAlignment="1">
      <alignment horizontal="left" vertical="center"/>
    </xf>
    <xf numFmtId="0" fontId="6" fillId="2" borderId="12" xfId="0" applyFont="1" applyFill="1" applyBorder="1" applyAlignment="1">
      <alignment horizontal="left" vertical="center"/>
    </xf>
    <xf numFmtId="0" fontId="6" fillId="2" borderId="12" xfId="0" applyFont="1" applyFill="1" applyBorder="1" applyAlignment="1">
      <alignment horizontal="left" vertical="center" wrapText="1"/>
    </xf>
    <xf numFmtId="0" fontId="6" fillId="0" borderId="0" xfId="0" applyFont="1" applyAlignment="1">
      <alignment horizontal="center" vertical="center"/>
    </xf>
    <xf numFmtId="0" fontId="6" fillId="0" borderId="39"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6" fillId="0" borderId="35"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35" xfId="0" applyFont="1" applyBorder="1" applyAlignment="1">
      <alignment horizontal="center" vertical="center"/>
    </xf>
    <xf numFmtId="0" fontId="6" fillId="0" borderId="7" xfId="0" applyFont="1" applyBorder="1" applyAlignment="1">
      <alignment horizontal="center" vertical="center"/>
    </xf>
    <xf numFmtId="0" fontId="6" fillId="0" borderId="9" xfId="0" applyFont="1" applyBorder="1" applyAlignment="1">
      <alignment horizontal="center" vertical="center"/>
    </xf>
    <xf numFmtId="0" fontId="6" fillId="0" borderId="14" xfId="0" applyFont="1" applyBorder="1" applyAlignment="1">
      <alignment horizontal="center" vertical="center"/>
    </xf>
    <xf numFmtId="0" fontId="6" fillId="0" borderId="16" xfId="0" applyFont="1" applyBorder="1" applyAlignment="1">
      <alignment horizontal="center" vertical="center"/>
    </xf>
    <xf numFmtId="0" fontId="6" fillId="0" borderId="41" xfId="0" applyFont="1" applyBorder="1" applyAlignment="1">
      <alignment horizontal="center" vertical="center"/>
    </xf>
    <xf numFmtId="0" fontId="0" fillId="2" borderId="1" xfId="0" applyFill="1" applyBorder="1" applyAlignment="1" applyProtection="1">
      <alignment horizontal="center" vertical="center"/>
      <protection locked="0"/>
    </xf>
    <xf numFmtId="0" fontId="0" fillId="2" borderId="6" xfId="0" applyFill="1" applyBorder="1" applyAlignment="1" applyProtection="1">
      <alignment horizontal="center" vertical="center"/>
      <protection locked="0"/>
    </xf>
    <xf numFmtId="0" fontId="18" fillId="0" borderId="0" xfId="0" applyFont="1" applyAlignment="1">
      <alignment horizontal="left"/>
    </xf>
    <xf numFmtId="9" fontId="0" fillId="3" borderId="1" xfId="1" applyFont="1" applyFill="1" applyBorder="1" applyAlignment="1" applyProtection="1">
      <alignment horizontal="center" vertical="center"/>
    </xf>
    <xf numFmtId="9" fontId="0" fillId="3" borderId="6" xfId="1" applyFont="1" applyFill="1" applyBorder="1" applyAlignment="1" applyProtection="1">
      <alignment horizontal="center" vertical="center"/>
    </xf>
    <xf numFmtId="0" fontId="0" fillId="3" borderId="1" xfId="0" applyFill="1" applyBorder="1" applyAlignment="1">
      <alignment horizontal="center" vertical="center"/>
    </xf>
    <xf numFmtId="0" fontId="0" fillId="3" borderId="6" xfId="0" applyFill="1" applyBorder="1" applyAlignment="1">
      <alignment horizontal="center" vertical="center"/>
    </xf>
    <xf numFmtId="0" fontId="0" fillId="0" borderId="0" xfId="0" applyAlignment="1">
      <alignment horizontal="left" vertical="center" wrapText="1"/>
    </xf>
    <xf numFmtId="0" fontId="0" fillId="0" borderId="0" xfId="0" applyAlignment="1">
      <alignment horizontal="left" vertical="center"/>
    </xf>
    <xf numFmtId="0" fontId="18" fillId="0" borderId="0" xfId="0" applyFont="1" applyAlignment="1">
      <alignment horizontal="center" vertical="center"/>
    </xf>
    <xf numFmtId="0" fontId="18" fillId="0" borderId="0" xfId="0" applyFont="1" applyAlignment="1">
      <alignment horizontal="center"/>
    </xf>
    <xf numFmtId="0" fontId="18" fillId="0" borderId="13" xfId="0" applyFont="1" applyBorder="1" applyAlignment="1">
      <alignment horizontal="left" vertical="center" wrapText="1"/>
    </xf>
    <xf numFmtId="0" fontId="18" fillId="0" borderId="15" xfId="0" applyFont="1" applyBorder="1" applyAlignment="1">
      <alignment horizontal="left" vertical="center" wrapText="1"/>
    </xf>
    <xf numFmtId="0" fontId="18" fillId="0" borderId="17" xfId="0" applyFont="1" applyBorder="1" applyAlignment="1">
      <alignment horizontal="left" vertical="center" wrapText="1"/>
    </xf>
    <xf numFmtId="0" fontId="18" fillId="0" borderId="47" xfId="0" applyFont="1" applyBorder="1" applyAlignment="1">
      <alignment horizontal="left" vertical="center" wrapText="1"/>
    </xf>
    <xf numFmtId="0" fontId="18" fillId="0" borderId="0" xfId="0" applyFont="1" applyAlignment="1">
      <alignment horizontal="left" vertical="center" wrapText="1"/>
    </xf>
    <xf numFmtId="0" fontId="18" fillId="0" borderId="49" xfId="0" applyFont="1" applyBorder="1" applyAlignment="1">
      <alignment horizontal="left" vertical="center" wrapText="1"/>
    </xf>
    <xf numFmtId="0" fontId="18" fillId="0" borderId="14" xfId="0" applyFont="1" applyBorder="1" applyAlignment="1">
      <alignment horizontal="left" vertical="center" wrapText="1"/>
    </xf>
    <xf numFmtId="0" fontId="18" fillId="0" borderId="16" xfId="0" applyFont="1" applyBorder="1" applyAlignment="1">
      <alignment horizontal="left" vertical="center" wrapText="1"/>
    </xf>
    <xf numFmtId="0" fontId="18" fillId="0" borderId="18" xfId="0" applyFont="1" applyBorder="1" applyAlignment="1">
      <alignment horizontal="left" vertical="center" wrapText="1"/>
    </xf>
    <xf numFmtId="0" fontId="0" fillId="4" borderId="3" xfId="0" applyFill="1" applyBorder="1" applyAlignment="1" applyProtection="1">
      <alignment horizontal="left" vertical="center" wrapText="1"/>
      <protection locked="0"/>
    </xf>
    <xf numFmtId="0" fontId="0" fillId="4" borderId="7"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0" fillId="4" borderId="4" xfId="0" applyFill="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0" fillId="4" borderId="10" xfId="0" applyFill="1" applyBorder="1" applyAlignment="1" applyProtection="1">
      <alignment horizontal="left" vertical="center" wrapText="1"/>
      <protection locked="0"/>
    </xf>
    <xf numFmtId="0" fontId="0" fillId="4" borderId="5" xfId="0" applyFill="1" applyBorder="1" applyAlignment="1" applyProtection="1">
      <alignment horizontal="left" vertical="center" wrapText="1"/>
      <protection locked="0"/>
    </xf>
    <xf numFmtId="0" fontId="0" fillId="4" borderId="8" xfId="0" applyFill="1" applyBorder="1" applyAlignment="1" applyProtection="1">
      <alignment horizontal="left" vertical="center" wrapText="1"/>
      <protection locked="0"/>
    </xf>
    <xf numFmtId="0" fontId="0" fillId="4" borderId="11" xfId="0" applyFill="1" applyBorder="1" applyAlignment="1" applyProtection="1">
      <alignment horizontal="left" vertical="center" wrapText="1"/>
      <protection locked="0"/>
    </xf>
    <xf numFmtId="0" fontId="18" fillId="6" borderId="0" xfId="0" applyFont="1" applyFill="1" applyAlignment="1">
      <alignment horizontal="left"/>
    </xf>
    <xf numFmtId="0" fontId="21" fillId="0" borderId="0" xfId="0" applyFont="1" applyAlignment="1">
      <alignment horizontal="left" vertical="center"/>
    </xf>
    <xf numFmtId="0" fontId="21" fillId="0" borderId="0" xfId="0" applyFont="1" applyAlignment="1">
      <alignment horizontal="center" vertical="center"/>
    </xf>
    <xf numFmtId="0" fontId="21" fillId="6" borderId="0" xfId="0" applyFont="1" applyFill="1" applyAlignment="1">
      <alignment horizontal="center"/>
    </xf>
    <xf numFmtId="0" fontId="0" fillId="0" borderId="13" xfId="0" applyBorder="1" applyAlignment="1">
      <alignment horizontal="left" vertical="center" wrapText="1"/>
    </xf>
    <xf numFmtId="0" fontId="0" fillId="0" borderId="15" xfId="0" applyBorder="1" applyAlignment="1">
      <alignment horizontal="left" vertical="center" wrapText="1"/>
    </xf>
    <xf numFmtId="0" fontId="0" fillId="0" borderId="17" xfId="0" applyBorder="1" applyAlignment="1">
      <alignment horizontal="left" vertical="center" wrapText="1"/>
    </xf>
    <xf numFmtId="0" fontId="0" fillId="0" borderId="47" xfId="0" applyBorder="1" applyAlignment="1">
      <alignment horizontal="left" vertical="center" wrapText="1"/>
    </xf>
    <xf numFmtId="0" fontId="0" fillId="0" borderId="49" xfId="0" applyBorder="1" applyAlignment="1">
      <alignment horizontal="left" vertical="center" wrapText="1"/>
    </xf>
    <xf numFmtId="0" fontId="0" fillId="0" borderId="14" xfId="0" applyBorder="1" applyAlignment="1">
      <alignment horizontal="left" vertical="center" wrapText="1"/>
    </xf>
    <xf numFmtId="0" fontId="0" fillId="0" borderId="16" xfId="0" applyBorder="1" applyAlignment="1">
      <alignment horizontal="left" vertical="center" wrapText="1"/>
    </xf>
    <xf numFmtId="0" fontId="0" fillId="0" borderId="18" xfId="0" applyBorder="1" applyAlignment="1">
      <alignment horizontal="left" vertical="center" wrapText="1"/>
    </xf>
    <xf numFmtId="0" fontId="0" fillId="0" borderId="0" xfId="0" applyFont="1" applyAlignment="1">
      <alignment horizontal="left" vertical="center" wrapText="1"/>
    </xf>
    <xf numFmtId="0" fontId="22" fillId="0" borderId="0" xfId="0" applyFont="1" applyAlignment="1">
      <alignment horizontal="left" vertical="center"/>
    </xf>
    <xf numFmtId="0" fontId="13" fillId="0" borderId="33" xfId="0" applyFont="1" applyBorder="1" applyAlignment="1">
      <alignment horizontal="center" vertical="center"/>
    </xf>
    <xf numFmtId="0" fontId="13" fillId="0" borderId="44" xfId="0" applyFont="1" applyBorder="1" applyAlignment="1">
      <alignment horizontal="center" vertical="center"/>
    </xf>
    <xf numFmtId="0" fontId="13" fillId="0" borderId="37" xfId="0" applyFont="1" applyBorder="1" applyAlignment="1">
      <alignment horizontal="center" vertical="center"/>
    </xf>
    <xf numFmtId="0" fontId="13" fillId="0" borderId="33" xfId="0" applyFont="1" applyBorder="1" applyAlignment="1">
      <alignment horizontal="center" vertical="center" wrapText="1"/>
    </xf>
    <xf numFmtId="0" fontId="13" fillId="0" borderId="44" xfId="0" applyFont="1" applyBorder="1" applyAlignment="1">
      <alignment horizontal="center" vertical="center" wrapText="1"/>
    </xf>
    <xf numFmtId="0" fontId="13" fillId="0" borderId="37" xfId="0" applyFont="1" applyBorder="1" applyAlignment="1">
      <alignment horizontal="center" vertical="center" wrapText="1"/>
    </xf>
    <xf numFmtId="0" fontId="13" fillId="0" borderId="45" xfId="0" applyFont="1" applyBorder="1" applyAlignment="1">
      <alignment horizontal="center" vertical="center" wrapText="1"/>
    </xf>
    <xf numFmtId="0" fontId="13" fillId="0" borderId="46" xfId="0" applyFont="1" applyBorder="1" applyAlignment="1">
      <alignment horizontal="center" vertical="center" wrapText="1"/>
    </xf>
    <xf numFmtId="0" fontId="13" fillId="0" borderId="48" xfId="0" applyFont="1" applyBorder="1" applyAlignment="1">
      <alignment horizontal="center" vertical="center" wrapText="1"/>
    </xf>
    <xf numFmtId="0" fontId="13" fillId="0" borderId="47" xfId="0" applyFont="1" applyBorder="1" applyAlignment="1">
      <alignment horizontal="center" vertical="center" wrapText="1"/>
    </xf>
    <xf numFmtId="0" fontId="13" fillId="0" borderId="0" xfId="0" applyFont="1" applyAlignment="1">
      <alignment horizontal="center" vertical="center" wrapText="1"/>
    </xf>
    <xf numFmtId="0" fontId="13" fillId="0" borderId="49" xfId="0" applyFont="1" applyBorder="1" applyAlignment="1">
      <alignment horizontal="center" vertical="center" wrapText="1"/>
    </xf>
    <xf numFmtId="0" fontId="0" fillId="3" borderId="1" xfId="0" applyFill="1" applyBorder="1" applyAlignment="1" applyProtection="1">
      <alignment horizontal="center" vertical="center"/>
      <protection locked="0"/>
    </xf>
    <xf numFmtId="0" fontId="0" fillId="3" borderId="6" xfId="0" applyFill="1" applyBorder="1" applyAlignment="1" applyProtection="1">
      <alignment horizontal="center" vertical="center"/>
      <protection locked="0"/>
    </xf>
  </cellXfs>
  <cellStyles count="2">
    <cellStyle name="パーセント" xfId="1" builtinId="5"/>
    <cellStyle name="標準" xfId="0" builtinId="0"/>
  </cellStyles>
  <dxfs count="2">
    <dxf>
      <fill>
        <patternFill patternType="solid">
          <bgColor theme="2" tint="-0.499984740745262"/>
        </patternFill>
      </fill>
    </dxf>
    <dxf>
      <fill>
        <patternFill patternType="solid">
          <bgColor theme="2"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55245</xdr:colOff>
      <xdr:row>0</xdr:row>
      <xdr:rowOff>115570</xdr:rowOff>
    </xdr:from>
    <xdr:to>
      <xdr:col>5</xdr:col>
      <xdr:colOff>107950</xdr:colOff>
      <xdr:row>1</xdr:row>
      <xdr:rowOff>226695</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436995" y="115570"/>
          <a:ext cx="4377055" cy="358775"/>
        </a:xfrm>
        <a:prstGeom prst="rect">
          <a:avLst/>
        </a:prstGeom>
        <a:solidFill>
          <a:srgbClr val="FFA6A6"/>
        </a:solidFill>
        <a:ln w="9525" cap="flat" cmpd="sng" algn="ctr">
          <a:solidFill>
            <a:srgbClr val="FF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着色されたセルのみ、ご入力ください。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206374</xdr:colOff>
      <xdr:row>33</xdr:row>
      <xdr:rowOff>121285</xdr:rowOff>
    </xdr:from>
    <xdr:to>
      <xdr:col>14</xdr:col>
      <xdr:colOff>158749</xdr:colOff>
      <xdr:row>41</xdr:row>
      <xdr:rowOff>73660</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6349999" y="7455535"/>
          <a:ext cx="6207125" cy="1730375"/>
        </a:xfrm>
        <a:prstGeom prst="bracketPair">
          <a:avLst>
            <a:gd name="adj" fmla="val 77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endParaRPr lang="ja-JP" altLang="en-US"/>
        </a:p>
      </xdr:txBody>
    </xdr:sp>
    <xdr:clientData/>
  </xdr:twoCellAnchor>
  <xdr:twoCellAnchor>
    <xdr:from>
      <xdr:col>0</xdr:col>
      <xdr:colOff>246380</xdr:colOff>
      <xdr:row>0</xdr:row>
      <xdr:rowOff>92710</xdr:rowOff>
    </xdr:from>
    <xdr:to>
      <xdr:col>4</xdr:col>
      <xdr:colOff>1235710</xdr:colOff>
      <xdr:row>1</xdr:row>
      <xdr:rowOff>216535</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46380" y="92710"/>
          <a:ext cx="5808980" cy="342900"/>
        </a:xfrm>
        <a:prstGeom prst="rect">
          <a:avLst/>
        </a:prstGeom>
        <a:solidFill>
          <a:srgbClr val="FFA6A6"/>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b="1"/>
            <a:t>太枠で囲まれた</a:t>
          </a:r>
          <a:r>
            <a:rPr kumimoji="1" lang="ja-JP" altLang="en-US" sz="1400" b="1"/>
            <a:t>ピンクに着色された欄のみ</a:t>
          </a:r>
          <a:r>
            <a:rPr kumimoji="1" lang="ja-JP" altLang="en-US" sz="1100" b="1"/>
            <a:t>入力・プルダウン選択をしてください。</a:t>
          </a:r>
        </a:p>
      </xdr:txBody>
    </xdr:sp>
    <xdr:clientData/>
  </xdr:twoCellAnchor>
  <xdr:twoCellAnchor>
    <xdr:from>
      <xdr:col>3</xdr:col>
      <xdr:colOff>113665</xdr:colOff>
      <xdr:row>13</xdr:row>
      <xdr:rowOff>8890</xdr:rowOff>
    </xdr:from>
    <xdr:to>
      <xdr:col>4</xdr:col>
      <xdr:colOff>1064260</xdr:colOff>
      <xdr:row>16</xdr:row>
      <xdr:rowOff>17145</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3475990" y="2856865"/>
          <a:ext cx="2407920" cy="665480"/>
        </a:xfrm>
        <a:prstGeom prst="rect">
          <a:avLst/>
        </a:prstGeom>
        <a:solidFill>
          <a:schemeClr val="accent4">
            <a:lumMod val="40000"/>
            <a:lumOff val="6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b="1" u="sng"/>
            <a:t>←特殊な積算方法でない限り、</a:t>
          </a:r>
          <a:endParaRPr kumimoji="1" lang="en-US" altLang="ja-JP" sz="1100" b="1" u="sng"/>
        </a:p>
        <a:p>
          <a:r>
            <a:rPr kumimoji="1" lang="ja-JP" altLang="en-US" sz="1100" b="1" u="sng"/>
            <a:t>　上の項目を選択ください。</a:t>
          </a:r>
          <a:endParaRPr kumimoji="1" lang="ja-JP" altLang="en-US" sz="1100" b="1"/>
        </a:p>
      </xdr:txBody>
    </xdr:sp>
    <xdr:clientData/>
  </xdr:twoCellAnchor>
  <xdr:twoCellAnchor>
    <xdr:from>
      <xdr:col>2</xdr:col>
      <xdr:colOff>146685</xdr:colOff>
      <xdr:row>7</xdr:row>
      <xdr:rowOff>67945</xdr:rowOff>
    </xdr:from>
    <xdr:to>
      <xdr:col>4</xdr:col>
      <xdr:colOff>1109345</xdr:colOff>
      <xdr:row>8</xdr:row>
      <xdr:rowOff>143510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2051685" y="1623695"/>
          <a:ext cx="3883660" cy="297815"/>
        </a:xfrm>
        <a:prstGeom prst="rect">
          <a:avLst/>
        </a:prstGeom>
        <a:solidFill>
          <a:schemeClr val="accent4">
            <a:lumMod val="40000"/>
            <a:lumOff val="6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b="1" u="sng"/>
            <a:t>↓「諸経費積み立て表」に入力すると自動で記載されます</a:t>
          </a:r>
          <a:endParaRPr kumimoji="1" lang="ja-JP" altLang="en-US" sz="1100" b="1"/>
        </a:p>
      </xdr:txBody>
    </xdr:sp>
    <xdr:clientData/>
  </xdr:twoCellAnchor>
  <xdr:twoCellAnchor>
    <xdr:from>
      <xdr:col>3</xdr:col>
      <xdr:colOff>85725</xdr:colOff>
      <xdr:row>16</xdr:row>
      <xdr:rowOff>70485</xdr:rowOff>
    </xdr:from>
    <xdr:to>
      <xdr:col>4</xdr:col>
      <xdr:colOff>1054735</xdr:colOff>
      <xdr:row>18</xdr:row>
      <xdr:rowOff>189230</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3448050" y="3575685"/>
          <a:ext cx="2426335" cy="556895"/>
        </a:xfrm>
        <a:prstGeom prst="rect">
          <a:avLst/>
        </a:prstGeom>
        <a:solidFill>
          <a:schemeClr val="accent4">
            <a:lumMod val="40000"/>
            <a:lumOff val="6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b="1" u="sng"/>
            <a:t>←「諸経費積み立て表」に入力すると自動で記載されます</a:t>
          </a:r>
          <a:endParaRPr kumimoji="1" lang="ja-JP" altLang="en-US" sz="1100" b="1"/>
        </a:p>
      </xdr:txBody>
    </xdr:sp>
    <xdr:clientData/>
  </xdr:twoCellAnchor>
  <xdr:twoCellAnchor>
    <xdr:from>
      <xdr:col>3</xdr:col>
      <xdr:colOff>142240</xdr:colOff>
      <xdr:row>24</xdr:row>
      <xdr:rowOff>170180</xdr:rowOff>
    </xdr:from>
    <xdr:to>
      <xdr:col>4</xdr:col>
      <xdr:colOff>1113155</xdr:colOff>
      <xdr:row>29</xdr:row>
      <xdr:rowOff>36195</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3504565" y="5427980"/>
          <a:ext cx="2428240" cy="961390"/>
        </a:xfrm>
        <a:prstGeom prst="rect">
          <a:avLst/>
        </a:prstGeom>
        <a:solidFill>
          <a:schemeClr val="accent4">
            <a:lumMod val="40000"/>
            <a:lumOff val="6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b="1" u="sng"/>
            <a:t>←国内の場合は都道府県名及び市区町村名（例：○○県○○市）、国外の場合は国名を記載してください。</a:t>
          </a:r>
          <a:endParaRPr kumimoji="1" lang="ja-JP" altLang="en-US" sz="11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55245</xdr:colOff>
      <xdr:row>0</xdr:row>
      <xdr:rowOff>115570</xdr:rowOff>
    </xdr:from>
    <xdr:to>
      <xdr:col>5</xdr:col>
      <xdr:colOff>107950</xdr:colOff>
      <xdr:row>1</xdr:row>
      <xdr:rowOff>226695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436995" y="115570"/>
          <a:ext cx="4377055" cy="358775"/>
        </a:xfrm>
        <a:prstGeom prst="rect">
          <a:avLst/>
        </a:prstGeom>
        <a:solidFill>
          <a:srgbClr val="FFA6A6"/>
        </a:solidFill>
        <a:ln w="9525" cap="flat" cmpd="sng" algn="ctr">
          <a:solidFill>
            <a:srgbClr val="FF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着色されたセルのみ、ご入力ください。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143288</xdr:colOff>
      <xdr:row>33</xdr:row>
      <xdr:rowOff>137851</xdr:rowOff>
    </xdr:from>
    <xdr:to>
      <xdr:col>14</xdr:col>
      <xdr:colOff>173934</xdr:colOff>
      <xdr:row>41</xdr:row>
      <xdr:rowOff>90226</xdr:rowOff>
    </xdr:to>
    <xdr:sp macro="" textlink="">
      <xdr:nvSpPr>
        <xdr:cNvPr id="2" name="大かっこ 1">
          <a:extLst>
            <a:ext uri="{FF2B5EF4-FFF2-40B4-BE49-F238E27FC236}">
              <a16:creationId xmlns:a16="http://schemas.microsoft.com/office/drawing/2014/main" id="{00000000-0008-0000-0200-000002000000}"/>
            </a:ext>
          </a:extLst>
        </xdr:cNvPr>
        <xdr:cNvSpPr/>
      </xdr:nvSpPr>
      <xdr:spPr>
        <a:xfrm>
          <a:off x="6752810" y="7244329"/>
          <a:ext cx="6060385" cy="1675158"/>
        </a:xfrm>
        <a:prstGeom prst="bracketPair">
          <a:avLst>
            <a:gd name="adj" fmla="val 776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vertOverflow="overflow" horzOverflow="overflow" wrap="square" numCol="1" spcCol="0" rtlCol="0" fromWordArt="0" anchor="ctr" anchorCtr="0" forceAA="0" compatLnSpc="1"/>
        <a:lstStyle/>
        <a:p>
          <a:endParaRPr lang="ja-JP" altLang="en-US"/>
        </a:p>
      </xdr:txBody>
    </xdr:sp>
    <xdr:clientData/>
  </xdr:twoCellAnchor>
  <xdr:twoCellAnchor>
    <xdr:from>
      <xdr:col>0</xdr:col>
      <xdr:colOff>246380</xdr:colOff>
      <xdr:row>0</xdr:row>
      <xdr:rowOff>92710</xdr:rowOff>
    </xdr:from>
    <xdr:to>
      <xdr:col>4</xdr:col>
      <xdr:colOff>1235710</xdr:colOff>
      <xdr:row>1</xdr:row>
      <xdr:rowOff>216535</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246380" y="92710"/>
          <a:ext cx="5808980" cy="342900"/>
        </a:xfrm>
        <a:prstGeom prst="rect">
          <a:avLst/>
        </a:prstGeom>
        <a:solidFill>
          <a:srgbClr val="FFA6A6"/>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b="1"/>
            <a:t>太枠で囲まれた</a:t>
          </a:r>
          <a:r>
            <a:rPr kumimoji="1" lang="ja-JP" altLang="en-US" sz="1400" b="1"/>
            <a:t>ピンクに着色された欄のみ</a:t>
          </a:r>
          <a:r>
            <a:rPr kumimoji="1" lang="ja-JP" altLang="en-US" sz="1100" b="1"/>
            <a:t>入力・プルダウン選択をしてください。</a:t>
          </a:r>
        </a:p>
      </xdr:txBody>
    </xdr:sp>
    <xdr:clientData/>
  </xdr:twoCellAnchor>
  <xdr:twoCellAnchor>
    <xdr:from>
      <xdr:col>3</xdr:col>
      <xdr:colOff>75565</xdr:colOff>
      <xdr:row>12</xdr:row>
      <xdr:rowOff>189865</xdr:rowOff>
    </xdr:from>
    <xdr:to>
      <xdr:col>4</xdr:col>
      <xdr:colOff>1026160</xdr:colOff>
      <xdr:row>15</xdr:row>
      <xdr:rowOff>198120</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3437890" y="2818765"/>
          <a:ext cx="2407920" cy="665480"/>
        </a:xfrm>
        <a:prstGeom prst="rect">
          <a:avLst/>
        </a:prstGeom>
        <a:solidFill>
          <a:schemeClr val="accent4">
            <a:lumMod val="40000"/>
            <a:lumOff val="6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b="1" u="sng"/>
            <a:t>←特殊な積算方法でない限り、</a:t>
          </a:r>
          <a:endParaRPr kumimoji="1" lang="en-US" altLang="ja-JP" sz="1100" b="1" u="sng"/>
        </a:p>
        <a:p>
          <a:r>
            <a:rPr kumimoji="1" lang="ja-JP" altLang="en-US" sz="1100" b="1" u="sng"/>
            <a:t>　上の項目を選択ください。</a:t>
          </a:r>
          <a:endParaRPr kumimoji="1" lang="ja-JP" altLang="en-US" sz="1100" b="1"/>
        </a:p>
      </xdr:txBody>
    </xdr:sp>
    <xdr:clientData/>
  </xdr:twoCellAnchor>
  <xdr:twoCellAnchor>
    <xdr:from>
      <xdr:col>3</xdr:col>
      <xdr:colOff>142240</xdr:colOff>
      <xdr:row>24</xdr:row>
      <xdr:rowOff>170180</xdr:rowOff>
    </xdr:from>
    <xdr:to>
      <xdr:col>4</xdr:col>
      <xdr:colOff>1113155</xdr:colOff>
      <xdr:row>29</xdr:row>
      <xdr:rowOff>36195</xdr:rowOff>
    </xdr:to>
    <xdr:sp macro="" textlink="">
      <xdr:nvSpPr>
        <xdr:cNvPr id="7" name="テキスト ボックス 6">
          <a:extLst>
            <a:ext uri="{FF2B5EF4-FFF2-40B4-BE49-F238E27FC236}">
              <a16:creationId xmlns:a16="http://schemas.microsoft.com/office/drawing/2014/main" id="{00000000-0008-0000-0200-000007000000}"/>
            </a:ext>
          </a:extLst>
        </xdr:cNvPr>
        <xdr:cNvSpPr txBox="1"/>
      </xdr:nvSpPr>
      <xdr:spPr>
        <a:xfrm>
          <a:off x="3504565" y="5427980"/>
          <a:ext cx="2428240" cy="961390"/>
        </a:xfrm>
        <a:prstGeom prst="rect">
          <a:avLst/>
        </a:prstGeom>
        <a:solidFill>
          <a:schemeClr val="accent4">
            <a:lumMod val="40000"/>
            <a:lumOff val="6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b="1" u="sng"/>
            <a:t>←国内の場合は都道府県名及び市区町村名（例：○○県○○市）、国外の場合は国名を記載してください。</a:t>
          </a:r>
          <a:endParaRPr kumimoji="1" lang="ja-JP" altLang="en-US" sz="1100" b="1"/>
        </a:p>
      </xdr:txBody>
    </xdr:sp>
    <xdr:clientData/>
  </xdr:twoCellAnchor>
  <xdr:twoCellAnchor>
    <xdr:from>
      <xdr:col>2</xdr:col>
      <xdr:colOff>201654</xdr:colOff>
      <xdr:row>7</xdr:row>
      <xdr:rowOff>85504</xdr:rowOff>
    </xdr:from>
    <xdr:to>
      <xdr:col>4</xdr:col>
      <xdr:colOff>1171272</xdr:colOff>
      <xdr:row>8</xdr:row>
      <xdr:rowOff>157976</xdr:rowOff>
    </xdr:to>
    <xdr:sp macro="" textlink="">
      <xdr:nvSpPr>
        <xdr:cNvPr id="8" name="テキスト ボックス 7">
          <a:extLst>
            <a:ext uri="{FF2B5EF4-FFF2-40B4-BE49-F238E27FC236}">
              <a16:creationId xmlns:a16="http://schemas.microsoft.com/office/drawing/2014/main" id="{00000000-0008-0000-0200-000008000000}"/>
            </a:ext>
          </a:extLst>
        </xdr:cNvPr>
        <xdr:cNvSpPr txBox="1"/>
      </xdr:nvSpPr>
      <xdr:spPr>
        <a:xfrm>
          <a:off x="2106654" y="1592939"/>
          <a:ext cx="3885096" cy="287820"/>
        </a:xfrm>
        <a:prstGeom prst="rect">
          <a:avLst/>
        </a:prstGeom>
        <a:solidFill>
          <a:schemeClr val="accent4">
            <a:lumMod val="40000"/>
            <a:lumOff val="6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b="1" u="sng"/>
            <a:t>↓「諸経費積み立て表」に入力すると自動で記載されます</a:t>
          </a:r>
          <a:endParaRPr kumimoji="1" lang="ja-JP" altLang="en-US" sz="1100" b="1"/>
        </a:p>
      </xdr:txBody>
    </xdr:sp>
    <xdr:clientData/>
  </xdr:twoCellAnchor>
  <xdr:twoCellAnchor>
    <xdr:from>
      <xdr:col>3</xdr:col>
      <xdr:colOff>64135</xdr:colOff>
      <xdr:row>16</xdr:row>
      <xdr:rowOff>24130</xdr:rowOff>
    </xdr:from>
    <xdr:to>
      <xdr:col>4</xdr:col>
      <xdr:colOff>1032510</xdr:colOff>
      <xdr:row>18</xdr:row>
      <xdr:rowOff>142875</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3426460" y="3529330"/>
          <a:ext cx="2425700" cy="556895"/>
        </a:xfrm>
        <a:prstGeom prst="rect">
          <a:avLst/>
        </a:prstGeom>
        <a:solidFill>
          <a:schemeClr val="accent4">
            <a:lumMod val="40000"/>
            <a:lumOff val="60000"/>
          </a:schemeClr>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b="1" u="sng"/>
            <a:t>←「諸経費積み立て表」に入力すると自動で記載されます</a:t>
          </a:r>
          <a:endParaRPr kumimoji="1" lang="ja-JP" altLang="en-US" sz="1100" b="1"/>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G25"/>
  <sheetViews>
    <sheetView tabSelected="1" zoomScale="80" zoomScaleNormal="80" workbookViewId="0">
      <selection activeCell="D28" sqref="D28"/>
    </sheetView>
  </sheetViews>
  <sheetFormatPr defaultColWidth="8.875" defaultRowHeight="18.75"/>
  <cols>
    <col min="2" max="2" width="35.625" customWidth="1"/>
    <col min="3" max="4" width="39" customWidth="1"/>
    <col min="5" max="5" width="17.625" customWidth="1"/>
    <col min="6" max="6" width="5.5" customWidth="1"/>
    <col min="7" max="7" width="16.625" customWidth="1"/>
    <col min="9" max="9" width="11.125" customWidth="1"/>
  </cols>
  <sheetData>
    <row r="1" spans="1:7">
      <c r="A1" t="e">
        <f>E9/$E$19</f>
        <v>#DIV/0!</v>
      </c>
    </row>
    <row r="2" spans="1:7" ht="24.75">
      <c r="B2" s="9" t="s">
        <v>4</v>
      </c>
      <c r="C2" s="19"/>
      <c r="D2" s="28"/>
      <c r="E2" s="12"/>
      <c r="F2" s="12"/>
      <c r="G2" s="12"/>
    </row>
    <row r="3" spans="1:7" ht="24.75">
      <c r="B3" s="10" t="s">
        <v>32</v>
      </c>
      <c r="C3" s="20" t="e">
        <f>ROUND(SUMIF(D9:D18,"沖縄県うるま市",G9:G18),2)</f>
        <v>#DIV/0!</v>
      </c>
      <c r="D3" s="29" t="s">
        <v>33</v>
      </c>
      <c r="E3" s="12"/>
      <c r="F3" s="12"/>
      <c r="G3" s="12"/>
    </row>
    <row r="4" spans="1:7" ht="24.75">
      <c r="B4" s="11" t="s">
        <v>34</v>
      </c>
      <c r="C4" s="21">
        <f>SUMIF(D9:D18,"&lt;&gt;沖縄県うるま市",E9:E18)</f>
        <v>0</v>
      </c>
      <c r="D4" s="29" t="s">
        <v>35</v>
      </c>
      <c r="E4" s="12"/>
      <c r="F4" s="12"/>
      <c r="G4" s="12"/>
    </row>
    <row r="5" spans="1:7" ht="24.75">
      <c r="B5" s="12"/>
      <c r="C5" s="12"/>
      <c r="D5" s="30" t="s">
        <v>36</v>
      </c>
      <c r="E5" s="64"/>
      <c r="F5" s="64"/>
      <c r="G5" s="64"/>
    </row>
    <row r="6" spans="1:7" ht="10.5" customHeight="1">
      <c r="B6" s="66" t="s">
        <v>37</v>
      </c>
      <c r="C6" s="69" t="s">
        <v>38</v>
      </c>
      <c r="D6" s="72" t="s">
        <v>39</v>
      </c>
      <c r="E6" s="75" t="s">
        <v>40</v>
      </c>
      <c r="F6" s="76"/>
      <c r="G6" s="77"/>
    </row>
    <row r="7" spans="1:7" ht="10.5" customHeight="1">
      <c r="B7" s="67"/>
      <c r="C7" s="70"/>
      <c r="D7" s="73"/>
      <c r="E7" s="78"/>
      <c r="F7" s="79"/>
      <c r="G7" s="80"/>
    </row>
    <row r="8" spans="1:7" ht="46.5" customHeight="1">
      <c r="B8" s="68"/>
      <c r="C8" s="71"/>
      <c r="D8" s="74"/>
      <c r="E8" s="65" t="s">
        <v>41</v>
      </c>
      <c r="F8" s="65"/>
      <c r="G8" s="44" t="s">
        <v>42</v>
      </c>
    </row>
    <row r="9" spans="1:7" ht="46.5" customHeight="1" thickBot="1">
      <c r="B9" s="13" t="s">
        <v>43</v>
      </c>
      <c r="C9" s="22"/>
      <c r="D9" s="31" t="s">
        <v>76</v>
      </c>
      <c r="E9" s="35"/>
      <c r="F9" s="40" t="s">
        <v>14</v>
      </c>
      <c r="G9" s="45" t="e">
        <f t="shared" ref="G9:G18" si="0">E9/$E$19</f>
        <v>#DIV/0!</v>
      </c>
    </row>
    <row r="10" spans="1:7" ht="46.5" customHeight="1" thickBot="1">
      <c r="B10" s="14" t="s">
        <v>44</v>
      </c>
      <c r="C10" s="23"/>
      <c r="D10" s="31"/>
      <c r="E10" s="36"/>
      <c r="F10" s="41" t="s">
        <v>14</v>
      </c>
      <c r="G10" s="46" t="e">
        <f t="shared" si="0"/>
        <v>#DIV/0!</v>
      </c>
    </row>
    <row r="11" spans="1:7" ht="46.5" customHeight="1" thickBot="1">
      <c r="B11" s="15" t="s">
        <v>78</v>
      </c>
      <c r="C11" s="24"/>
      <c r="D11" s="31" t="s">
        <v>76</v>
      </c>
      <c r="E11" s="37"/>
      <c r="F11" s="41" t="s">
        <v>14</v>
      </c>
      <c r="G11" s="46" t="e">
        <f t="shared" si="0"/>
        <v>#DIV/0!</v>
      </c>
    </row>
    <row r="12" spans="1:7" ht="46.5" customHeight="1" thickBot="1">
      <c r="B12" s="15" t="s">
        <v>45</v>
      </c>
      <c r="C12" s="24"/>
      <c r="D12" s="31" t="s">
        <v>76</v>
      </c>
      <c r="E12" s="37"/>
      <c r="F12" s="41" t="s">
        <v>14</v>
      </c>
      <c r="G12" s="46" t="e">
        <f t="shared" si="0"/>
        <v>#DIV/0!</v>
      </c>
    </row>
    <row r="13" spans="1:7" ht="46.5" customHeight="1" thickBot="1">
      <c r="B13" s="15" t="s">
        <v>47</v>
      </c>
      <c r="C13" s="24"/>
      <c r="D13" s="31"/>
      <c r="E13" s="37"/>
      <c r="F13" s="41" t="s">
        <v>14</v>
      </c>
      <c r="G13" s="46" t="e">
        <f t="shared" si="0"/>
        <v>#DIV/0!</v>
      </c>
    </row>
    <row r="14" spans="1:7" ht="46.5" customHeight="1" thickBot="1">
      <c r="B14" s="15" t="s">
        <v>48</v>
      </c>
      <c r="C14" s="24"/>
      <c r="D14" s="31"/>
      <c r="E14" s="37"/>
      <c r="F14" s="41" t="s">
        <v>14</v>
      </c>
      <c r="G14" s="46" t="e">
        <f t="shared" si="0"/>
        <v>#DIV/0!</v>
      </c>
    </row>
    <row r="15" spans="1:7" ht="46.5" customHeight="1" thickBot="1">
      <c r="B15" s="15" t="s">
        <v>46</v>
      </c>
      <c r="C15" s="24"/>
      <c r="D15" s="31"/>
      <c r="E15" s="37"/>
      <c r="F15" s="41" t="s">
        <v>14</v>
      </c>
      <c r="G15" s="46" t="e">
        <f t="shared" si="0"/>
        <v>#DIV/0!</v>
      </c>
    </row>
    <row r="16" spans="1:7" ht="46.5" customHeight="1" thickBot="1">
      <c r="B16" s="15" t="s">
        <v>50</v>
      </c>
      <c r="C16" s="24"/>
      <c r="D16" s="31"/>
      <c r="E16" s="37"/>
      <c r="F16" s="41" t="s">
        <v>14</v>
      </c>
      <c r="G16" s="46" t="e">
        <f t="shared" si="0"/>
        <v>#DIV/0!</v>
      </c>
    </row>
    <row r="17" spans="2:7" ht="46.5" customHeight="1" thickBot="1">
      <c r="B17" s="16" t="s">
        <v>51</v>
      </c>
      <c r="C17" s="25"/>
      <c r="D17" s="31"/>
      <c r="E17" s="38"/>
      <c r="F17" s="42" t="s">
        <v>14</v>
      </c>
      <c r="G17" s="47" t="e">
        <f t="shared" si="0"/>
        <v>#DIV/0!</v>
      </c>
    </row>
    <row r="18" spans="2:7" ht="46.5" customHeight="1" thickBot="1">
      <c r="B18" s="17" t="s">
        <v>52</v>
      </c>
      <c r="C18" s="25"/>
      <c r="D18" s="31"/>
      <c r="E18" s="38"/>
      <c r="F18" s="42" t="s">
        <v>14</v>
      </c>
      <c r="G18" s="47" t="e">
        <f t="shared" si="0"/>
        <v>#DIV/0!</v>
      </c>
    </row>
    <row r="19" spans="2:7" ht="25.5" thickBot="1">
      <c r="B19" s="18"/>
      <c r="C19" s="26"/>
      <c r="D19" s="34"/>
      <c r="E19" s="59">
        <f>SUM(E9:E18)</f>
        <v>0</v>
      </c>
      <c r="F19" s="43" t="s">
        <v>14</v>
      </c>
      <c r="G19" s="48" t="e">
        <f>SUM(G9:G18)</f>
        <v>#DIV/0!</v>
      </c>
    </row>
    <row r="24" spans="2:7" ht="24.75">
      <c r="D24" s="27"/>
    </row>
    <row r="25" spans="2:7" ht="24.75">
      <c r="D25" s="27"/>
    </row>
  </sheetData>
  <protectedRanges>
    <protectedRange sqref="C2 C9:E18" name="範囲1"/>
  </protectedRanges>
  <mergeCells count="6">
    <mergeCell ref="E5:G5"/>
    <mergeCell ref="E8:F8"/>
    <mergeCell ref="B6:B8"/>
    <mergeCell ref="C6:C8"/>
    <mergeCell ref="D6:D8"/>
    <mergeCell ref="E6:G7"/>
  </mergeCells>
  <phoneticPr fontId="1" type="Hiragana"/>
  <printOptions horizontalCentered="1"/>
  <pageMargins left="0.7" right="0.50314960629921257" top="0.75" bottom="0.75" header="0.3" footer="0.3"/>
  <pageSetup paperSize="9" scale="45" orientation="portrait" verticalDpi="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N48"/>
  <sheetViews>
    <sheetView view="pageBreakPreview" zoomScale="115" zoomScaleNormal="100" zoomScaleSheetLayoutView="115" workbookViewId="0">
      <selection activeCell="B28" sqref="B28:C28"/>
    </sheetView>
  </sheetViews>
  <sheetFormatPr defaultColWidth="8.875" defaultRowHeight="18.75"/>
  <cols>
    <col min="1" max="1" width="18.375" customWidth="1"/>
    <col min="2" max="2" width="6.625" customWidth="1"/>
    <col min="3" max="4" width="19.125" customWidth="1"/>
    <col min="5" max="5" width="17.375" customWidth="1"/>
    <col min="6" max="6" width="4.75" customWidth="1"/>
    <col min="7" max="13" width="9.5" customWidth="1"/>
    <col min="14" max="14" width="10.125" customWidth="1"/>
    <col min="15" max="15" width="4.375" customWidth="1"/>
  </cols>
  <sheetData>
    <row r="1" spans="1:14" ht="17.25" customHeight="1">
      <c r="A1" s="1"/>
      <c r="G1" s="55" t="s">
        <v>0</v>
      </c>
      <c r="H1" s="56"/>
      <c r="I1" s="56"/>
      <c r="J1" s="56"/>
      <c r="K1" s="56"/>
      <c r="L1" s="56"/>
      <c r="M1" s="56"/>
      <c r="N1" s="56"/>
    </row>
    <row r="2" spans="1:14" ht="17.25" customHeight="1">
      <c r="G2" s="56"/>
      <c r="H2" s="56"/>
      <c r="I2" s="56"/>
      <c r="J2" s="56"/>
      <c r="K2" s="56"/>
      <c r="L2" s="56"/>
      <c r="M2" s="56"/>
      <c r="N2" s="56"/>
    </row>
    <row r="3" spans="1:14" ht="17.25" customHeight="1">
      <c r="B3" s="3" t="s">
        <v>1</v>
      </c>
      <c r="G3" s="56" t="s">
        <v>2</v>
      </c>
      <c r="H3" s="56"/>
      <c r="I3" s="56"/>
      <c r="J3" s="56"/>
      <c r="K3" s="56"/>
      <c r="L3" s="56">
        <f>B4</f>
        <v>0</v>
      </c>
      <c r="M3" s="56"/>
      <c r="N3" s="56"/>
    </row>
    <row r="4" spans="1:14" ht="17.25" customHeight="1">
      <c r="A4" s="2" t="str">
        <f>IF(B4="","入力してください→","〇")</f>
        <v>入力してください→</v>
      </c>
      <c r="B4" s="81"/>
      <c r="C4" s="82"/>
      <c r="G4" s="56"/>
      <c r="H4" s="56"/>
      <c r="I4" s="56"/>
      <c r="J4" s="56"/>
      <c r="K4" s="56"/>
      <c r="L4" s="56" t="s">
        <v>3</v>
      </c>
      <c r="M4" s="56"/>
      <c r="N4" s="56"/>
    </row>
    <row r="5" spans="1:14" ht="17.25" customHeight="1">
      <c r="A5" s="2"/>
      <c r="B5" s="2"/>
      <c r="G5" s="56"/>
      <c r="H5" s="56"/>
      <c r="I5" s="56"/>
      <c r="J5" s="56"/>
      <c r="K5" s="56"/>
      <c r="L5" s="56"/>
      <c r="M5" s="56"/>
      <c r="N5" s="56"/>
    </row>
    <row r="6" spans="1:14" ht="17.25" customHeight="1">
      <c r="A6" s="2"/>
      <c r="B6" s="3" t="s">
        <v>4</v>
      </c>
      <c r="G6" s="83">
        <f>B7</f>
        <v>0</v>
      </c>
      <c r="H6" s="83"/>
      <c r="I6" s="83"/>
      <c r="J6" s="56" t="s">
        <v>5</v>
      </c>
      <c r="K6" s="56"/>
      <c r="L6" s="56"/>
      <c r="M6" s="56"/>
      <c r="N6" s="56"/>
    </row>
    <row r="7" spans="1:14" ht="17.25" customHeight="1">
      <c r="A7" s="2" t="str">
        <f>IF(B7="","入力してください→","〇")</f>
        <v>〇</v>
      </c>
      <c r="B7" s="136">
        <f>①諸経費積み立て表!C2</f>
        <v>0</v>
      </c>
      <c r="C7" s="137"/>
      <c r="G7" s="56" t="s">
        <v>6</v>
      </c>
      <c r="H7" s="56"/>
      <c r="I7" s="56"/>
      <c r="J7" s="56"/>
      <c r="K7" s="56"/>
      <c r="L7" s="56"/>
      <c r="M7" s="56"/>
      <c r="N7" s="56"/>
    </row>
    <row r="8" spans="1:14" ht="17.25" customHeight="1">
      <c r="A8" s="2"/>
      <c r="B8" s="5"/>
      <c r="C8" s="5"/>
      <c r="G8" s="57" t="e">
        <f>B11</f>
        <v>#DIV/0!</v>
      </c>
      <c r="H8" s="56" t="s">
        <v>7</v>
      </c>
      <c r="I8" s="56"/>
      <c r="J8" s="56"/>
      <c r="K8" s="56"/>
      <c r="L8" s="56"/>
      <c r="M8" s="56"/>
      <c r="N8" s="56"/>
    </row>
    <row r="9" spans="1:14" ht="17.25" customHeight="1">
      <c r="A9" s="2"/>
      <c r="B9" s="5"/>
      <c r="C9" s="5"/>
      <c r="G9" s="56" t="s">
        <v>75</v>
      </c>
      <c r="H9" s="56"/>
      <c r="I9" s="56"/>
      <c r="J9" s="56"/>
      <c r="K9" s="56"/>
      <c r="L9" s="56"/>
      <c r="M9" s="56"/>
      <c r="N9" s="56"/>
    </row>
    <row r="10" spans="1:14" ht="17.25" customHeight="1">
      <c r="A10" s="2"/>
      <c r="B10" s="3" t="s">
        <v>8</v>
      </c>
      <c r="G10" s="56"/>
      <c r="H10" s="56"/>
      <c r="I10" s="56"/>
      <c r="J10" s="56"/>
      <c r="K10" s="56"/>
      <c r="L10" s="56"/>
      <c r="M10" s="56"/>
      <c r="N10" s="56"/>
    </row>
    <row r="11" spans="1:14" ht="17.25" customHeight="1">
      <c r="A11" s="2" t="e">
        <f>IF(B11="","自動計算されます→","〇")</f>
        <v>#DIV/0!</v>
      </c>
      <c r="B11" s="84" t="e">
        <f>①諸経費積み立て表!C3</f>
        <v>#DIV/0!</v>
      </c>
      <c r="C11" s="85"/>
      <c r="G11" s="56" t="str">
        <f>B13</f>
        <v>☑</v>
      </c>
      <c r="H11" s="56" t="s">
        <v>9</v>
      </c>
      <c r="I11" s="56"/>
      <c r="J11" s="56"/>
      <c r="K11" s="56"/>
      <c r="L11" s="56"/>
      <c r="M11" s="56"/>
      <c r="N11" s="56"/>
    </row>
    <row r="12" spans="1:14" ht="17.25" customHeight="1">
      <c r="A12" s="2"/>
      <c r="B12" s="2"/>
      <c r="G12" s="56"/>
      <c r="H12" s="56" t="s">
        <v>10</v>
      </c>
      <c r="I12" s="56"/>
      <c r="J12" s="56"/>
      <c r="K12" s="56"/>
      <c r="L12" s="56"/>
      <c r="M12" s="56"/>
      <c r="N12" s="56"/>
    </row>
    <row r="13" spans="1:14" ht="17.25" customHeight="1">
      <c r="A13" s="2" t="str">
        <f>IF(B13=B14,"どちらか１つ選択してください","〇")</f>
        <v>〇</v>
      </c>
      <c r="B13" s="6" t="s">
        <v>11</v>
      </c>
      <c r="C13" s="3" t="s">
        <v>12</v>
      </c>
      <c r="G13" s="56"/>
      <c r="H13" s="56" t="s">
        <v>13</v>
      </c>
      <c r="I13" s="56"/>
      <c r="J13" s="56"/>
      <c r="K13" s="56"/>
      <c r="L13" s="56"/>
      <c r="M13" s="56">
        <f>B17</f>
        <v>0</v>
      </c>
      <c r="N13" s="56" t="s">
        <v>14</v>
      </c>
    </row>
    <row r="14" spans="1:14" ht="17.25" customHeight="1">
      <c r="A14" s="2"/>
      <c r="B14" s="6" t="s">
        <v>15</v>
      </c>
      <c r="C14" s="3" t="s">
        <v>16</v>
      </c>
      <c r="G14" s="56"/>
      <c r="H14" s="56" t="s">
        <v>17</v>
      </c>
      <c r="I14" s="56"/>
      <c r="J14" s="56"/>
      <c r="K14" s="56"/>
      <c r="L14" s="56"/>
      <c r="M14" s="56"/>
      <c r="N14" s="56"/>
    </row>
    <row r="15" spans="1:14" ht="17.25" customHeight="1">
      <c r="A15" s="2"/>
      <c r="B15" s="2"/>
      <c r="G15" s="56"/>
      <c r="H15" s="56" t="s">
        <v>18</v>
      </c>
      <c r="I15" s="56"/>
      <c r="J15" s="56"/>
      <c r="K15" s="56"/>
      <c r="L15" s="56"/>
      <c r="M15" s="56">
        <f>B19</f>
        <v>0</v>
      </c>
      <c r="N15" s="56" t="s">
        <v>14</v>
      </c>
    </row>
    <row r="16" spans="1:14" ht="17.25" customHeight="1">
      <c r="A16" s="2"/>
      <c r="B16" s="3" t="s">
        <v>19</v>
      </c>
      <c r="G16" s="56"/>
      <c r="H16" s="56"/>
      <c r="I16" s="56"/>
      <c r="J16" s="56"/>
      <c r="K16" s="56"/>
      <c r="L16" s="56"/>
      <c r="M16" s="56"/>
      <c r="N16" s="56"/>
    </row>
    <row r="17" spans="1:14" ht="17.25" customHeight="1">
      <c r="A17" s="2" t="str">
        <f t="array" ref="A17">_xlfn.IFS(B13="☑",IF(B17="","自動計算されます","〇"),B14="☑",IF(B17="","〇","入力不要です"),B13=B14,"上記をどちらか1つ選択してください")</f>
        <v>〇</v>
      </c>
      <c r="B17" s="86">
        <f>IF(B13="☑",①諸経費積み立て表!E19,"")</f>
        <v>0</v>
      </c>
      <c r="C17" s="87"/>
      <c r="G17" s="56" t="str">
        <f>B14</f>
        <v>□</v>
      </c>
      <c r="H17" s="56" t="s">
        <v>16</v>
      </c>
      <c r="I17" s="56"/>
      <c r="J17" s="56"/>
      <c r="K17" s="56"/>
      <c r="L17" s="56"/>
      <c r="M17" s="56"/>
      <c r="N17" s="56"/>
    </row>
    <row r="18" spans="1:14" ht="17.25" customHeight="1">
      <c r="A18" s="2"/>
      <c r="B18" s="3" t="s">
        <v>20</v>
      </c>
      <c r="G18" s="56"/>
      <c r="H18" s="56" t="s">
        <v>21</v>
      </c>
      <c r="I18" s="56"/>
      <c r="J18" s="56"/>
      <c r="K18" s="56"/>
      <c r="L18" s="56"/>
      <c r="M18" s="56"/>
      <c r="N18" s="56"/>
    </row>
    <row r="19" spans="1:14" ht="17.25" customHeight="1">
      <c r="A19" s="2" t="str">
        <f t="array" ref="A19">_xlfn.IFS(B13="☑",IF(B19="","自動計算されます","〇"),B14="☑",IF(B19="","〇","入力不要です"),B13=B14,"上記をどちらか1つ選択してください")</f>
        <v>〇</v>
      </c>
      <c r="B19" s="86">
        <f>IF(B13="☑",①諸経費積み立て表!C4,"")</f>
        <v>0</v>
      </c>
      <c r="C19" s="87"/>
      <c r="G19" s="92">
        <f>B21</f>
        <v>0</v>
      </c>
      <c r="H19" s="93"/>
      <c r="I19" s="93"/>
      <c r="J19" s="93"/>
      <c r="K19" s="93"/>
      <c r="L19" s="93"/>
      <c r="M19" s="93"/>
      <c r="N19" s="94"/>
    </row>
    <row r="20" spans="1:14" ht="17.25" customHeight="1">
      <c r="A20" s="2"/>
      <c r="B20" s="7" t="s">
        <v>22</v>
      </c>
      <c r="G20" s="95"/>
      <c r="H20" s="96"/>
      <c r="I20" s="96"/>
      <c r="J20" s="96"/>
      <c r="K20" s="96"/>
      <c r="L20" s="96"/>
      <c r="M20" s="96"/>
      <c r="N20" s="97"/>
    </row>
    <row r="21" spans="1:14" ht="17.25" customHeight="1">
      <c r="A21" s="2" t="str">
        <f t="array" ref="A21">_xlfn.IFS(B14="☑",IF(B21="","入力してください→","〇"),B13="☑",IF(B21="","〇","入力不要です"),B13=B14,"上記をどちらか1つ選択してください")</f>
        <v>〇</v>
      </c>
      <c r="B21" s="101"/>
      <c r="C21" s="102"/>
      <c r="D21" s="102"/>
      <c r="E21" s="103"/>
      <c r="G21" s="98"/>
      <c r="H21" s="99"/>
      <c r="I21" s="99"/>
      <c r="J21" s="99"/>
      <c r="K21" s="99"/>
      <c r="L21" s="99"/>
      <c r="M21" s="99"/>
      <c r="N21" s="100"/>
    </row>
    <row r="22" spans="1:14" ht="17.25" customHeight="1">
      <c r="A22" s="2"/>
      <c r="B22" s="104"/>
      <c r="C22" s="105"/>
      <c r="D22" s="105"/>
      <c r="E22" s="106"/>
      <c r="G22" s="56"/>
      <c r="H22" s="56"/>
      <c r="I22" s="56"/>
      <c r="J22" s="56"/>
      <c r="K22" s="56"/>
      <c r="L22" s="56"/>
      <c r="M22" s="56"/>
      <c r="N22" s="56"/>
    </row>
    <row r="23" spans="1:14" ht="17.25" customHeight="1">
      <c r="A23" s="2"/>
      <c r="B23" s="107"/>
      <c r="C23" s="108"/>
      <c r="D23" s="108"/>
      <c r="E23" s="109"/>
      <c r="G23" s="56" t="s">
        <v>23</v>
      </c>
      <c r="H23" s="56"/>
      <c r="I23" s="56"/>
      <c r="J23" s="56"/>
      <c r="K23" s="56"/>
      <c r="L23" s="56"/>
      <c r="M23" s="56"/>
      <c r="N23" s="56"/>
    </row>
    <row r="24" spans="1:14" ht="17.25" customHeight="1">
      <c r="A24" s="2"/>
      <c r="B24" s="2"/>
      <c r="G24" s="90">
        <f>B26</f>
        <v>0</v>
      </c>
      <c r="H24" s="90"/>
      <c r="I24" s="90"/>
      <c r="J24" s="90"/>
      <c r="K24" s="90"/>
      <c r="L24" s="90"/>
      <c r="M24" s="56" t="s">
        <v>24</v>
      </c>
      <c r="N24" s="56"/>
    </row>
    <row r="25" spans="1:14" ht="17.25" customHeight="1">
      <c r="A25" s="2"/>
      <c r="B25" s="3" t="s">
        <v>25</v>
      </c>
      <c r="G25" s="56" t="s">
        <v>26</v>
      </c>
      <c r="H25" s="56"/>
      <c r="I25" s="91">
        <f>B28</f>
        <v>0</v>
      </c>
      <c r="J25" s="91"/>
      <c r="K25" s="56" t="s">
        <v>27</v>
      </c>
      <c r="L25" s="56"/>
      <c r="M25" s="56"/>
      <c r="N25" s="56"/>
    </row>
    <row r="26" spans="1:14" ht="17.25" customHeight="1">
      <c r="A26" s="2" t="str">
        <f>IF(B26="","入力してください→","〇")</f>
        <v>入力してください→</v>
      </c>
      <c r="B26" s="81"/>
      <c r="C26" s="82"/>
    </row>
    <row r="27" spans="1:14" ht="17.25" customHeight="1">
      <c r="A27" s="2"/>
      <c r="B27" s="3" t="s">
        <v>28</v>
      </c>
      <c r="G27" s="88" t="s">
        <v>29</v>
      </c>
      <c r="H27" s="89"/>
      <c r="I27" s="89"/>
      <c r="J27" s="89"/>
      <c r="K27" s="89"/>
      <c r="L27" s="89"/>
      <c r="M27" s="89"/>
      <c r="N27" s="89"/>
    </row>
    <row r="28" spans="1:14" ht="17.25" customHeight="1">
      <c r="A28" s="2" t="str">
        <f>IF(B28="","入力してください→","〇")</f>
        <v>入力してください→</v>
      </c>
      <c r="B28" s="81"/>
      <c r="C28" s="82"/>
      <c r="G28" s="89"/>
      <c r="H28" s="89"/>
      <c r="I28" s="89"/>
      <c r="J28" s="89"/>
      <c r="K28" s="89"/>
      <c r="L28" s="89"/>
      <c r="M28" s="89"/>
      <c r="N28" s="89"/>
    </row>
    <row r="29" spans="1:14" ht="17.25" customHeight="1">
      <c r="G29" s="89"/>
      <c r="H29" s="89"/>
      <c r="I29" s="89"/>
      <c r="J29" s="89"/>
      <c r="K29" s="89"/>
      <c r="L29" s="89"/>
      <c r="M29" s="89"/>
      <c r="N29" s="89"/>
    </row>
    <row r="30" spans="1:14" ht="17.25" customHeight="1">
      <c r="A30" s="3" t="s">
        <v>30</v>
      </c>
      <c r="G30" s="89"/>
      <c r="H30" s="89"/>
      <c r="I30" s="89"/>
      <c r="J30" s="89"/>
      <c r="K30" s="89"/>
      <c r="L30" s="89"/>
      <c r="M30" s="89"/>
      <c r="N30" s="89"/>
    </row>
    <row r="31" spans="1:14" ht="17.25" customHeight="1">
      <c r="A31" s="4" t="e">
        <f>IF(OR(A4&lt;&gt;"〇",A7&lt;&gt;"〇",A11&lt;&gt;"〇",A13&lt;&gt;"〇",A17&lt;&gt;"〇",A19&lt;&gt;"〇",A21&lt;&gt;"〇",A26&lt;&gt;"〇",A28&lt;&gt;"〇"),"入力・選択内容に不足があります。全て「〇」となるように入力してください","入力OK")</f>
        <v>#DIV/0!</v>
      </c>
      <c r="G31" s="89"/>
      <c r="H31" s="89"/>
      <c r="I31" s="89"/>
      <c r="J31" s="89"/>
      <c r="K31" s="89"/>
      <c r="L31" s="89"/>
      <c r="M31" s="89"/>
      <c r="N31" s="89"/>
    </row>
    <row r="32" spans="1:14" ht="17.25" customHeight="1">
      <c r="G32" s="89"/>
      <c r="H32" s="89"/>
      <c r="I32" s="89"/>
      <c r="J32" s="89"/>
      <c r="K32" s="89"/>
      <c r="L32" s="89"/>
      <c r="M32" s="89"/>
      <c r="N32" s="89"/>
    </row>
    <row r="33" spans="7:14" ht="17.25" customHeight="1">
      <c r="G33" s="89"/>
      <c r="H33" s="89"/>
      <c r="I33" s="89"/>
      <c r="J33" s="89"/>
      <c r="K33" s="89"/>
      <c r="L33" s="89"/>
      <c r="M33" s="89"/>
      <c r="N33" s="89"/>
    </row>
    <row r="34" spans="7:14" ht="17.25" customHeight="1"/>
    <row r="35" spans="7:14" ht="17.25" customHeight="1">
      <c r="G35" s="88" t="s">
        <v>31</v>
      </c>
      <c r="H35" s="89"/>
      <c r="I35" s="89"/>
      <c r="J35" s="89"/>
      <c r="K35" s="89"/>
      <c r="L35" s="89"/>
      <c r="M35" s="89"/>
      <c r="N35" s="89"/>
    </row>
    <row r="36" spans="7:14" ht="17.25" customHeight="1">
      <c r="G36" s="89"/>
      <c r="H36" s="89"/>
      <c r="I36" s="89"/>
      <c r="J36" s="89"/>
      <c r="K36" s="89"/>
      <c r="L36" s="89"/>
      <c r="M36" s="89"/>
      <c r="N36" s="89"/>
    </row>
    <row r="37" spans="7:14" ht="17.25" customHeight="1">
      <c r="G37" s="89"/>
      <c r="H37" s="89"/>
      <c r="I37" s="89"/>
      <c r="J37" s="89"/>
      <c r="K37" s="89"/>
      <c r="L37" s="89"/>
      <c r="M37" s="89"/>
      <c r="N37" s="89"/>
    </row>
    <row r="38" spans="7:14" ht="17.25" customHeight="1">
      <c r="G38" s="89"/>
      <c r="H38" s="89"/>
      <c r="I38" s="89"/>
      <c r="J38" s="89"/>
      <c r="K38" s="89"/>
      <c r="L38" s="89"/>
      <c r="M38" s="89"/>
      <c r="N38" s="89"/>
    </row>
    <row r="39" spans="7:14" ht="17.25" customHeight="1">
      <c r="G39" s="89"/>
      <c r="H39" s="89"/>
      <c r="I39" s="89"/>
      <c r="J39" s="89"/>
      <c r="K39" s="89"/>
      <c r="L39" s="89"/>
      <c r="M39" s="89"/>
      <c r="N39" s="89"/>
    </row>
    <row r="40" spans="7:14" ht="17.25" customHeight="1">
      <c r="G40" s="89"/>
      <c r="H40" s="89"/>
      <c r="I40" s="89"/>
      <c r="J40" s="89"/>
      <c r="K40" s="89"/>
      <c r="L40" s="89"/>
      <c r="M40" s="89"/>
      <c r="N40" s="89"/>
    </row>
    <row r="41" spans="7:14" ht="17.25" customHeight="1">
      <c r="G41" s="89"/>
      <c r="H41" s="89"/>
      <c r="I41" s="89"/>
      <c r="J41" s="89"/>
      <c r="K41" s="89"/>
      <c r="L41" s="89"/>
      <c r="M41" s="89"/>
      <c r="N41" s="89"/>
    </row>
    <row r="42" spans="7:14" ht="17.25" customHeight="1"/>
    <row r="43" spans="7:14" ht="17.25" customHeight="1"/>
    <row r="44" spans="7:14" ht="17.25" customHeight="1"/>
    <row r="45" spans="7:14" ht="17.25" customHeight="1"/>
    <row r="46" spans="7:14" ht="17.25" customHeight="1"/>
    <row r="47" spans="7:14" ht="17.25" customHeight="1"/>
    <row r="48" spans="7:14" ht="17.25" customHeight="1"/>
  </sheetData>
  <mergeCells count="14">
    <mergeCell ref="G35:N41"/>
    <mergeCell ref="B19:C19"/>
    <mergeCell ref="G24:L24"/>
    <mergeCell ref="I25:J25"/>
    <mergeCell ref="B26:C26"/>
    <mergeCell ref="B28:C28"/>
    <mergeCell ref="G19:N21"/>
    <mergeCell ref="B21:E23"/>
    <mergeCell ref="G27:N33"/>
    <mergeCell ref="B4:C4"/>
    <mergeCell ref="G6:I6"/>
    <mergeCell ref="B7:C7"/>
    <mergeCell ref="B11:C11"/>
    <mergeCell ref="B17:C17"/>
  </mergeCells>
  <phoneticPr fontId="1" type="Hiragana"/>
  <conditionalFormatting sqref="B21:E23">
    <cfRule type="expression" dxfId="1" priority="1">
      <formula>$B$13="☑"</formula>
    </cfRule>
  </conditionalFormatting>
  <dataValidations count="1">
    <dataValidation type="list" allowBlank="1" showInputMessage="1" showErrorMessage="1" sqref="B13:B14" xr:uid="{00000000-0002-0000-0000-000000000000}">
      <formula1>"□,☑"</formula1>
    </dataValidation>
  </dataValidations>
  <printOptions horizontalCentered="1"/>
  <pageMargins left="0.7" right="0.30629921259842519" top="0.75" bottom="0.15944881889763782" header="0.3" footer="0.3"/>
  <pageSetup paperSize="9" scale="99" orientation="portrait" verticalDpi="0" r:id="rId1"/>
  <colBreaks count="1" manualBreakCount="1">
    <brk id="5" max="41" man="1"/>
  </col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BE"/>
    <pageSetUpPr fitToPage="1"/>
  </sheetPr>
  <dimension ref="A1:G28"/>
  <sheetViews>
    <sheetView zoomScale="80" zoomScaleNormal="80" workbookViewId="0">
      <selection activeCell="C9" sqref="C9"/>
    </sheetView>
  </sheetViews>
  <sheetFormatPr defaultColWidth="8.875" defaultRowHeight="18.75"/>
  <cols>
    <col min="2" max="2" width="35.625" customWidth="1"/>
    <col min="3" max="4" width="39" customWidth="1"/>
    <col min="5" max="5" width="17.625" customWidth="1"/>
    <col min="6" max="6" width="5.5" customWidth="1"/>
    <col min="7" max="7" width="16.625" customWidth="1"/>
    <col min="9" max="9" width="11.125" customWidth="1"/>
  </cols>
  <sheetData>
    <row r="1" spans="1:7">
      <c r="A1">
        <f>E9/$E$19</f>
        <v>0.16666666666666666</v>
      </c>
    </row>
    <row r="2" spans="1:7" ht="24.75">
      <c r="B2" s="9" t="s">
        <v>4</v>
      </c>
      <c r="C2" s="19" t="s">
        <v>77</v>
      </c>
      <c r="D2" s="28"/>
      <c r="E2" s="12"/>
      <c r="F2" s="12"/>
      <c r="G2" s="12"/>
    </row>
    <row r="3" spans="1:7" ht="24.75">
      <c r="B3" s="10" t="s">
        <v>32</v>
      </c>
      <c r="C3" s="20">
        <f>ROUND(SUMIF(D9:D18,"沖縄県うるま市",G9:G18),2)</f>
        <v>0.63</v>
      </c>
      <c r="D3" s="29" t="s">
        <v>33</v>
      </c>
      <c r="E3" s="12"/>
      <c r="F3" s="12"/>
      <c r="G3" s="12"/>
    </row>
    <row r="4" spans="1:7" ht="24.75">
      <c r="B4" s="11" t="s">
        <v>34</v>
      </c>
      <c r="C4" s="21">
        <f>SUMIF(D9:D18,"&lt;&gt;沖縄県うるま市",E9:E18)</f>
        <v>440</v>
      </c>
      <c r="D4" s="29" t="s">
        <v>35</v>
      </c>
      <c r="E4" s="12"/>
      <c r="F4" s="12"/>
      <c r="G4" s="12"/>
    </row>
    <row r="5" spans="1:7" ht="24.75">
      <c r="B5" s="12"/>
      <c r="C5" s="12"/>
      <c r="D5" s="30" t="s">
        <v>36</v>
      </c>
      <c r="E5" s="64"/>
      <c r="F5" s="64"/>
      <c r="G5" s="64"/>
    </row>
    <row r="6" spans="1:7" ht="10.5" customHeight="1">
      <c r="B6" s="66" t="s">
        <v>37</v>
      </c>
      <c r="C6" s="69" t="s">
        <v>38</v>
      </c>
      <c r="D6" s="72" t="s">
        <v>39</v>
      </c>
      <c r="E6" s="75" t="s">
        <v>40</v>
      </c>
      <c r="F6" s="76"/>
      <c r="G6" s="77"/>
    </row>
    <row r="7" spans="1:7" ht="10.5" customHeight="1">
      <c r="B7" s="67"/>
      <c r="C7" s="70"/>
      <c r="D7" s="73"/>
      <c r="E7" s="78"/>
      <c r="F7" s="79"/>
      <c r="G7" s="80"/>
    </row>
    <row r="8" spans="1:7" ht="46.5" customHeight="1" thickBot="1">
      <c r="B8" s="68"/>
      <c r="C8" s="71"/>
      <c r="D8" s="74"/>
      <c r="E8" s="65" t="s">
        <v>41</v>
      </c>
      <c r="F8" s="65"/>
      <c r="G8" s="44" t="s">
        <v>42</v>
      </c>
    </row>
    <row r="9" spans="1:7" ht="46.5" customHeight="1">
      <c r="B9" s="13" t="s">
        <v>43</v>
      </c>
      <c r="C9" s="61" t="s">
        <v>56</v>
      </c>
      <c r="D9" s="31" t="s">
        <v>57</v>
      </c>
      <c r="E9" s="35">
        <v>200</v>
      </c>
      <c r="F9" s="40" t="s">
        <v>14</v>
      </c>
      <c r="G9" s="45">
        <f t="shared" ref="G9:G18" si="0">E9/$E$19</f>
        <v>0.16666666666666666</v>
      </c>
    </row>
    <row r="10" spans="1:7" ht="46.5" customHeight="1">
      <c r="B10" s="14" t="s">
        <v>44</v>
      </c>
      <c r="C10" s="62" t="s">
        <v>58</v>
      </c>
      <c r="D10" s="32"/>
      <c r="E10" s="36">
        <v>400</v>
      </c>
      <c r="F10" s="41" t="s">
        <v>14</v>
      </c>
      <c r="G10" s="46">
        <f>E10/$E$19</f>
        <v>0.33333333333333331</v>
      </c>
    </row>
    <row r="11" spans="1:7" ht="46.5" customHeight="1">
      <c r="B11" s="10" t="s">
        <v>45</v>
      </c>
      <c r="C11" s="63" t="s">
        <v>59</v>
      </c>
      <c r="D11" s="32" t="s">
        <v>57</v>
      </c>
      <c r="E11" s="37">
        <v>100</v>
      </c>
      <c r="F11" s="41" t="s">
        <v>14</v>
      </c>
      <c r="G11" s="46">
        <f t="shared" si="0"/>
        <v>8.3333333333333329E-2</v>
      </c>
    </row>
    <row r="12" spans="1:7" ht="46.5" customHeight="1">
      <c r="B12" s="15" t="s">
        <v>46</v>
      </c>
      <c r="C12" s="63" t="s">
        <v>60</v>
      </c>
      <c r="D12" s="32" t="s">
        <v>57</v>
      </c>
      <c r="E12" s="37">
        <v>20</v>
      </c>
      <c r="F12" s="41" t="s">
        <v>14</v>
      </c>
      <c r="G12" s="46">
        <f t="shared" si="0"/>
        <v>1.6666666666666666E-2</v>
      </c>
    </row>
    <row r="13" spans="1:7" ht="46.5" customHeight="1">
      <c r="B13" s="15" t="s">
        <v>47</v>
      </c>
      <c r="C13" s="63"/>
      <c r="D13" s="32"/>
      <c r="E13" s="37">
        <v>30</v>
      </c>
      <c r="F13" s="41" t="s">
        <v>14</v>
      </c>
      <c r="G13" s="46">
        <f t="shared" si="0"/>
        <v>2.5000000000000001E-2</v>
      </c>
    </row>
    <row r="14" spans="1:7" ht="46.5" customHeight="1">
      <c r="B14" s="15" t="s">
        <v>48</v>
      </c>
      <c r="C14" s="63"/>
      <c r="D14" s="32"/>
      <c r="E14" s="37">
        <v>10</v>
      </c>
      <c r="F14" s="41" t="s">
        <v>14</v>
      </c>
      <c r="G14" s="46">
        <f t="shared" si="0"/>
        <v>8.3333333333333332E-3</v>
      </c>
    </row>
    <row r="15" spans="1:7" ht="46.5" customHeight="1">
      <c r="B15" s="15" t="s">
        <v>49</v>
      </c>
      <c r="C15" s="63" t="s">
        <v>61</v>
      </c>
      <c r="D15" s="32" t="s">
        <v>57</v>
      </c>
      <c r="E15" s="37">
        <v>50</v>
      </c>
      <c r="F15" s="41" t="s">
        <v>14</v>
      </c>
      <c r="G15" s="46">
        <f t="shared" si="0"/>
        <v>4.1666666666666664E-2</v>
      </c>
    </row>
    <row r="16" spans="1:7" ht="46.5" customHeight="1">
      <c r="B16" s="15" t="s">
        <v>50</v>
      </c>
      <c r="C16" s="63" t="s">
        <v>62</v>
      </c>
      <c r="D16" s="32" t="s">
        <v>57</v>
      </c>
      <c r="E16" s="37">
        <v>100</v>
      </c>
      <c r="F16" s="41" t="s">
        <v>14</v>
      </c>
      <c r="G16" s="46">
        <f t="shared" si="0"/>
        <v>8.3333333333333329E-2</v>
      </c>
    </row>
    <row r="17" spans="2:7" ht="46.5" customHeight="1">
      <c r="B17" s="16" t="s">
        <v>51</v>
      </c>
      <c r="C17" s="25" t="s">
        <v>63</v>
      </c>
      <c r="D17" s="32" t="s">
        <v>57</v>
      </c>
      <c r="E17" s="38">
        <v>200</v>
      </c>
      <c r="F17" s="42" t="s">
        <v>14</v>
      </c>
      <c r="G17" s="47">
        <f t="shared" si="0"/>
        <v>0.16666666666666666</v>
      </c>
    </row>
    <row r="18" spans="2:7" ht="46.5" customHeight="1" thickBot="1">
      <c r="B18" s="17" t="s">
        <v>52</v>
      </c>
      <c r="C18" s="25" t="s">
        <v>64</v>
      </c>
      <c r="D18" s="33" t="s">
        <v>57</v>
      </c>
      <c r="E18" s="38">
        <v>90</v>
      </c>
      <c r="F18" s="42" t="s">
        <v>14</v>
      </c>
      <c r="G18" s="47">
        <f t="shared" si="0"/>
        <v>7.4999999999999997E-2</v>
      </c>
    </row>
    <row r="19" spans="2:7" ht="25.5" thickBot="1">
      <c r="B19" s="18"/>
      <c r="C19" s="26"/>
      <c r="D19" s="34"/>
      <c r="E19" s="39">
        <f>SUM(E9:E18)</f>
        <v>1200</v>
      </c>
      <c r="F19" s="43" t="s">
        <v>14</v>
      </c>
      <c r="G19" s="48">
        <f>SUM(G9:G18)</f>
        <v>1</v>
      </c>
    </row>
    <row r="27" spans="2:7" ht="24.75">
      <c r="C27" s="27" t="s">
        <v>53</v>
      </c>
    </row>
    <row r="28" spans="2:7" ht="24.75">
      <c r="C28" s="27" t="s">
        <v>54</v>
      </c>
    </row>
  </sheetData>
  <mergeCells count="6">
    <mergeCell ref="E5:G5"/>
    <mergeCell ref="E8:F8"/>
    <mergeCell ref="B6:B8"/>
    <mergeCell ref="C6:C8"/>
    <mergeCell ref="D6:D8"/>
    <mergeCell ref="E6:G7"/>
  </mergeCells>
  <phoneticPr fontId="1" type="Hiragana"/>
  <printOptions horizontalCentered="1"/>
  <pageMargins left="0.7" right="0.50314960629921257" top="0.75" bottom="0.75" header="0.3" footer="0.3"/>
  <pageSetup paperSize="9" scale="45"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BE"/>
  </sheetPr>
  <dimension ref="A1:N48"/>
  <sheetViews>
    <sheetView view="pageBreakPreview" zoomScaleNormal="100" zoomScaleSheetLayoutView="100" workbookViewId="0">
      <selection activeCell="E36" sqref="E36"/>
    </sheetView>
  </sheetViews>
  <sheetFormatPr defaultColWidth="8.875" defaultRowHeight="18.75"/>
  <cols>
    <col min="1" max="1" width="18.375" customWidth="1"/>
    <col min="2" max="2" width="6.625" customWidth="1"/>
    <col min="3" max="4" width="19.125" customWidth="1"/>
    <col min="5" max="5" width="23.5" customWidth="1"/>
    <col min="6" max="6" width="3.5" customWidth="1"/>
    <col min="7" max="14" width="9.5" customWidth="1"/>
    <col min="15" max="15" width="3.875" customWidth="1"/>
  </cols>
  <sheetData>
    <row r="1" spans="1:14" ht="17.25" customHeight="1">
      <c r="A1" s="1"/>
      <c r="G1" s="8" t="s">
        <v>0</v>
      </c>
    </row>
    <row r="2" spans="1:14" ht="17.25" customHeight="1"/>
    <row r="3" spans="1:14" ht="17.25" customHeight="1">
      <c r="B3" s="3" t="s">
        <v>1</v>
      </c>
      <c r="G3" s="56" t="s">
        <v>55</v>
      </c>
      <c r="L3" s="54">
        <f>B4</f>
        <v>0</v>
      </c>
    </row>
    <row r="4" spans="1:14" ht="17.25" customHeight="1">
      <c r="A4" s="2" t="str">
        <f>IF(B4="","入力してください→","〇")</f>
        <v>入力してください→</v>
      </c>
      <c r="B4" s="81"/>
      <c r="C4" s="82"/>
      <c r="L4" t="s">
        <v>3</v>
      </c>
    </row>
    <row r="5" spans="1:14" ht="17.25" customHeight="1">
      <c r="A5" s="2"/>
      <c r="B5" s="2"/>
    </row>
    <row r="6" spans="1:14" ht="17.25" customHeight="1">
      <c r="A6" s="2"/>
      <c r="B6" s="3" t="s">
        <v>4</v>
      </c>
      <c r="G6" s="110" t="str">
        <f>B7</f>
        <v>うるまうるまそば</v>
      </c>
      <c r="H6" s="110"/>
      <c r="I6" s="110"/>
      <c r="J6" t="s">
        <v>5</v>
      </c>
    </row>
    <row r="7" spans="1:14" ht="17.25" customHeight="1">
      <c r="A7" s="2" t="str">
        <f>IF(B7="","入力してください→","〇")</f>
        <v>〇</v>
      </c>
      <c r="B7" s="81" t="str">
        <f>'（記入例）諸経費積み立て表'!C2</f>
        <v>うるまうるまそば</v>
      </c>
      <c r="C7" s="82"/>
      <c r="G7" s="56" t="s">
        <v>6</v>
      </c>
      <c r="H7" s="56"/>
      <c r="I7" s="56"/>
    </row>
    <row r="8" spans="1:14" ht="17.25" customHeight="1">
      <c r="A8" s="2"/>
      <c r="B8" s="5"/>
      <c r="C8" s="5"/>
      <c r="G8" s="57">
        <f>B11</f>
        <v>0.63</v>
      </c>
      <c r="H8" s="56" t="s">
        <v>7</v>
      </c>
      <c r="I8" s="56"/>
    </row>
    <row r="9" spans="1:14" ht="17.25" customHeight="1">
      <c r="A9" s="2"/>
      <c r="B9" s="5"/>
      <c r="C9" s="5"/>
      <c r="G9" s="56" t="s">
        <v>75</v>
      </c>
      <c r="H9" s="56"/>
      <c r="I9" s="56"/>
    </row>
    <row r="10" spans="1:14" ht="17.25" customHeight="1">
      <c r="A10" s="2"/>
      <c r="B10" s="3" t="s">
        <v>8</v>
      </c>
    </row>
    <row r="11" spans="1:14" ht="17.25" customHeight="1">
      <c r="A11" s="2" t="str">
        <f>IF(B11="","自動計算されます→","〇")</f>
        <v>〇</v>
      </c>
      <c r="B11" s="84">
        <f>'（記入例）諸経費積み立て表'!C3</f>
        <v>0.63</v>
      </c>
      <c r="C11" s="85"/>
      <c r="G11" t="str">
        <f>B13</f>
        <v>☑</v>
      </c>
      <c r="H11" s="56" t="s">
        <v>9</v>
      </c>
    </row>
    <row r="12" spans="1:14" ht="17.25" customHeight="1">
      <c r="A12" s="2"/>
      <c r="B12" s="2"/>
      <c r="H12" s="58" t="s">
        <v>10</v>
      </c>
    </row>
    <row r="13" spans="1:14" ht="17.25" customHeight="1">
      <c r="A13" s="2" t="str">
        <f>IF(B13=B14,"どちらか１つ選択してください","〇")</f>
        <v>〇</v>
      </c>
      <c r="B13" s="6" t="s">
        <v>11</v>
      </c>
      <c r="C13" s="3" t="s">
        <v>12</v>
      </c>
      <c r="H13" s="58" t="s">
        <v>13</v>
      </c>
      <c r="M13" s="54">
        <f>B17</f>
        <v>1200</v>
      </c>
      <c r="N13" t="s">
        <v>14</v>
      </c>
    </row>
    <row r="14" spans="1:14" ht="17.25" customHeight="1">
      <c r="A14" s="2"/>
      <c r="B14" s="6" t="s">
        <v>15</v>
      </c>
      <c r="C14" s="3" t="s">
        <v>16</v>
      </c>
      <c r="H14" s="58" t="s">
        <v>17</v>
      </c>
    </row>
    <row r="15" spans="1:14" ht="17.25" customHeight="1">
      <c r="A15" s="2"/>
      <c r="B15" s="2"/>
      <c r="C15" s="49"/>
      <c r="H15" s="58" t="s">
        <v>18</v>
      </c>
      <c r="M15" s="54">
        <f>B19</f>
        <v>440</v>
      </c>
      <c r="N15" t="s">
        <v>14</v>
      </c>
    </row>
    <row r="16" spans="1:14" ht="17.25" customHeight="1">
      <c r="A16" s="2"/>
      <c r="B16" s="3" t="s">
        <v>19</v>
      </c>
    </row>
    <row r="17" spans="1:14" ht="17.25" customHeight="1">
      <c r="A17" s="2" t="str">
        <f t="array" ref="A17">_xlfn.IFS(B13="☑",IF(B17="","自動計算されます","〇"),B14="☑",IF(B17="","〇","入力不要です"),B13=B14,"上記をどちらか1つ選択してください")</f>
        <v>〇</v>
      </c>
      <c r="B17" s="86">
        <f>IF(B13="☑",'（記入例）諸経費積み立て表'!E19,"")</f>
        <v>1200</v>
      </c>
      <c r="C17" s="87"/>
      <c r="G17" t="str">
        <f>B14</f>
        <v>□</v>
      </c>
      <c r="H17" s="56" t="s">
        <v>16</v>
      </c>
    </row>
    <row r="18" spans="1:14" ht="17.25" customHeight="1">
      <c r="A18" s="2"/>
      <c r="B18" s="3" t="s">
        <v>20</v>
      </c>
      <c r="H18" s="56" t="s">
        <v>21</v>
      </c>
    </row>
    <row r="19" spans="1:14" ht="17.25" customHeight="1">
      <c r="A19" s="2" t="str">
        <f t="array" ref="A19">_xlfn.IFS(B13="☑",IF(B19="","自動計算されます","〇"),B14="☑",IF(B19="","〇","入力不要です"),B13=B14,"上記をどちらか1つ選択してください")</f>
        <v>〇</v>
      </c>
      <c r="B19" s="86">
        <f>IF(B13="☑",'（記入例）諸経費積み立て表'!C4,"")</f>
        <v>440</v>
      </c>
      <c r="C19" s="87"/>
      <c r="G19" s="114">
        <f>B21</f>
        <v>0</v>
      </c>
      <c r="H19" s="115"/>
      <c r="I19" s="115"/>
      <c r="J19" s="115"/>
      <c r="K19" s="115"/>
      <c r="L19" s="115"/>
      <c r="M19" s="115"/>
      <c r="N19" s="116"/>
    </row>
    <row r="20" spans="1:14" ht="17.25" customHeight="1">
      <c r="A20" s="2"/>
      <c r="B20" s="7" t="s">
        <v>22</v>
      </c>
      <c r="G20" s="117"/>
      <c r="H20" s="88"/>
      <c r="I20" s="88"/>
      <c r="J20" s="88"/>
      <c r="K20" s="88"/>
      <c r="L20" s="88"/>
      <c r="M20" s="88"/>
      <c r="N20" s="118"/>
    </row>
    <row r="21" spans="1:14" ht="17.25" customHeight="1">
      <c r="A21" s="2" t="str">
        <f t="array" ref="A21">_xlfn.IFS(B14="☑",IF(B21="","入力してください→","〇"),B13="☑",IF(B21="","〇","入力不要です"),B13=B14,"上記をどちらか1つ選択してください")</f>
        <v>〇</v>
      </c>
      <c r="B21" s="101"/>
      <c r="C21" s="102"/>
      <c r="D21" s="102"/>
      <c r="E21" s="103"/>
      <c r="G21" s="119"/>
      <c r="H21" s="120"/>
      <c r="I21" s="120"/>
      <c r="J21" s="120"/>
      <c r="K21" s="120"/>
      <c r="L21" s="120"/>
      <c r="M21" s="120"/>
      <c r="N21" s="121"/>
    </row>
    <row r="22" spans="1:14" ht="17.25" customHeight="1">
      <c r="A22" s="2"/>
      <c r="B22" s="104"/>
      <c r="C22" s="105"/>
      <c r="D22" s="105"/>
      <c r="E22" s="106"/>
    </row>
    <row r="23" spans="1:14" ht="17.25" customHeight="1">
      <c r="A23" s="2"/>
      <c r="B23" s="107"/>
      <c r="C23" s="108"/>
      <c r="D23" s="108"/>
      <c r="E23" s="109"/>
      <c r="G23" s="56" t="s">
        <v>23</v>
      </c>
      <c r="H23" s="56"/>
      <c r="I23" s="56"/>
      <c r="J23" s="56"/>
      <c r="K23" s="56"/>
      <c r="L23" s="56"/>
      <c r="M23" s="56"/>
    </row>
    <row r="24" spans="1:14" ht="17.25" customHeight="1">
      <c r="A24" s="2"/>
      <c r="B24" s="2"/>
      <c r="G24" s="112">
        <f>B26</f>
        <v>0</v>
      </c>
      <c r="H24" s="112"/>
      <c r="I24" s="112"/>
      <c r="J24" s="112"/>
      <c r="K24" s="112"/>
      <c r="L24" s="112"/>
      <c r="M24" s="56" t="s">
        <v>24</v>
      </c>
    </row>
    <row r="25" spans="1:14" ht="17.25" customHeight="1">
      <c r="A25" s="2"/>
      <c r="B25" s="3" t="s">
        <v>25</v>
      </c>
      <c r="G25" s="56" t="s">
        <v>26</v>
      </c>
      <c r="H25" s="56"/>
      <c r="I25" s="113">
        <f>B28</f>
        <v>0</v>
      </c>
      <c r="J25" s="113"/>
      <c r="K25" s="56" t="s">
        <v>27</v>
      </c>
      <c r="L25" s="56"/>
      <c r="M25" s="56"/>
    </row>
    <row r="26" spans="1:14" ht="17.25" customHeight="1">
      <c r="A26" s="60" t="str">
        <f>IF(B26="","入力してください→","〇")</f>
        <v>入力してください→</v>
      </c>
      <c r="B26" s="81"/>
      <c r="C26" s="82"/>
      <c r="G26" s="56"/>
      <c r="H26" s="56"/>
      <c r="I26" s="56"/>
      <c r="J26" s="56"/>
      <c r="K26" s="56"/>
      <c r="L26" s="56"/>
      <c r="M26" s="56"/>
    </row>
    <row r="27" spans="1:14" ht="17.25" customHeight="1">
      <c r="A27" s="2"/>
      <c r="B27" s="3" t="s">
        <v>28</v>
      </c>
      <c r="G27" s="122" t="s">
        <v>29</v>
      </c>
      <c r="H27" s="123"/>
      <c r="I27" s="123"/>
      <c r="J27" s="123"/>
      <c r="K27" s="123"/>
      <c r="L27" s="123"/>
      <c r="M27" s="123"/>
      <c r="N27" s="123"/>
    </row>
    <row r="28" spans="1:14" ht="17.25" customHeight="1">
      <c r="A28" s="60" t="str">
        <f>IF(B28="","入力してください→","〇")</f>
        <v>入力してください→</v>
      </c>
      <c r="B28" s="81"/>
      <c r="C28" s="82"/>
      <c r="G28" s="123"/>
      <c r="H28" s="123"/>
      <c r="I28" s="123"/>
      <c r="J28" s="123"/>
      <c r="K28" s="123"/>
      <c r="L28" s="123"/>
      <c r="M28" s="123"/>
      <c r="N28" s="123"/>
    </row>
    <row r="29" spans="1:14" ht="17.25" customHeight="1">
      <c r="G29" s="123"/>
      <c r="H29" s="123"/>
      <c r="I29" s="123"/>
      <c r="J29" s="123"/>
      <c r="K29" s="123"/>
      <c r="L29" s="123"/>
      <c r="M29" s="123"/>
      <c r="N29" s="123"/>
    </row>
    <row r="30" spans="1:14" ht="17.25" customHeight="1">
      <c r="A30" s="3" t="s">
        <v>30</v>
      </c>
      <c r="G30" s="123"/>
      <c r="H30" s="123"/>
      <c r="I30" s="123"/>
      <c r="J30" s="123"/>
      <c r="K30" s="123"/>
      <c r="L30" s="123"/>
      <c r="M30" s="123"/>
      <c r="N30" s="123"/>
    </row>
    <row r="31" spans="1:14" ht="17.25" customHeight="1">
      <c r="A31" s="4" t="str">
        <f>IF(OR(A4&lt;&gt;"〇",A7&lt;&gt;"〇",A11&lt;&gt;"〇",A13&lt;&gt;"〇",A17&lt;&gt;"〇",A19&lt;&gt;"〇",A21&lt;&gt;"〇",A26&lt;&gt;"〇",A28&lt;&gt;"〇"),"入力・選択内容に不足があります。全て「〇」となるように入力してください","入力OK")</f>
        <v>入力・選択内容に不足があります。全て「〇」となるように入力してください</v>
      </c>
      <c r="G31" s="123"/>
      <c r="H31" s="123"/>
      <c r="I31" s="123"/>
      <c r="J31" s="123"/>
      <c r="K31" s="123"/>
      <c r="L31" s="123"/>
      <c r="M31" s="123"/>
      <c r="N31" s="123"/>
    </row>
    <row r="32" spans="1:14" ht="17.25" customHeight="1">
      <c r="G32" s="123"/>
      <c r="H32" s="123"/>
      <c r="I32" s="123"/>
      <c r="J32" s="123"/>
      <c r="K32" s="123"/>
      <c r="L32" s="123"/>
      <c r="M32" s="123"/>
      <c r="N32" s="123"/>
    </row>
    <row r="33" spans="7:14" ht="17.25" customHeight="1">
      <c r="G33" s="123"/>
      <c r="H33" s="123"/>
      <c r="I33" s="123"/>
      <c r="J33" s="123"/>
      <c r="K33" s="123"/>
      <c r="L33" s="123"/>
      <c r="M33" s="123"/>
      <c r="N33" s="123"/>
    </row>
    <row r="34" spans="7:14" ht="17.25" customHeight="1"/>
    <row r="35" spans="7:14" ht="17.25" customHeight="1">
      <c r="G35" s="96" t="s">
        <v>31</v>
      </c>
      <c r="H35" s="111"/>
      <c r="I35" s="111"/>
      <c r="J35" s="111"/>
      <c r="K35" s="111"/>
      <c r="L35" s="111"/>
      <c r="M35" s="111"/>
      <c r="N35" s="111"/>
    </row>
    <row r="36" spans="7:14" ht="17.25" customHeight="1">
      <c r="G36" s="111"/>
      <c r="H36" s="111"/>
      <c r="I36" s="111"/>
      <c r="J36" s="111"/>
      <c r="K36" s="111"/>
      <c r="L36" s="111"/>
      <c r="M36" s="111"/>
      <c r="N36" s="111"/>
    </row>
    <row r="37" spans="7:14" ht="17.25" customHeight="1">
      <c r="G37" s="111"/>
      <c r="H37" s="111"/>
      <c r="I37" s="111"/>
      <c r="J37" s="111"/>
      <c r="K37" s="111"/>
      <c r="L37" s="111"/>
      <c r="M37" s="111"/>
      <c r="N37" s="111"/>
    </row>
    <row r="38" spans="7:14" ht="17.25" customHeight="1">
      <c r="G38" s="111"/>
      <c r="H38" s="111"/>
      <c r="I38" s="111"/>
      <c r="J38" s="111"/>
      <c r="K38" s="111"/>
      <c r="L38" s="111"/>
      <c r="M38" s="111"/>
      <c r="N38" s="111"/>
    </row>
    <row r="39" spans="7:14" ht="17.25" customHeight="1">
      <c r="G39" s="111"/>
      <c r="H39" s="111"/>
      <c r="I39" s="111"/>
      <c r="J39" s="111"/>
      <c r="K39" s="111"/>
      <c r="L39" s="111"/>
      <c r="M39" s="111"/>
      <c r="N39" s="111"/>
    </row>
    <row r="40" spans="7:14" ht="17.25" customHeight="1">
      <c r="G40" s="111"/>
      <c r="H40" s="111"/>
      <c r="I40" s="111"/>
      <c r="J40" s="111"/>
      <c r="K40" s="111"/>
      <c r="L40" s="111"/>
      <c r="M40" s="111"/>
      <c r="N40" s="111"/>
    </row>
    <row r="41" spans="7:14" ht="17.25" customHeight="1">
      <c r="G41" s="111"/>
      <c r="H41" s="111"/>
      <c r="I41" s="111"/>
      <c r="J41" s="111"/>
      <c r="K41" s="111"/>
      <c r="L41" s="111"/>
      <c r="M41" s="111"/>
      <c r="N41" s="111"/>
    </row>
    <row r="42" spans="7:14" ht="17.25" customHeight="1"/>
    <row r="43" spans="7:14" ht="17.25" customHeight="1"/>
    <row r="44" spans="7:14" ht="17.25" customHeight="1"/>
    <row r="45" spans="7:14" ht="17.25" customHeight="1"/>
    <row r="46" spans="7:14" ht="17.25" customHeight="1"/>
    <row r="47" spans="7:14" ht="17.25" customHeight="1"/>
    <row r="48" spans="7:14" ht="17.25" customHeight="1"/>
  </sheetData>
  <mergeCells count="14">
    <mergeCell ref="G35:N41"/>
    <mergeCell ref="B19:C19"/>
    <mergeCell ref="G24:L24"/>
    <mergeCell ref="I25:J25"/>
    <mergeCell ref="B26:C26"/>
    <mergeCell ref="B28:C28"/>
    <mergeCell ref="G19:N21"/>
    <mergeCell ref="B21:E23"/>
    <mergeCell ref="G27:N33"/>
    <mergeCell ref="B4:C4"/>
    <mergeCell ref="G6:I6"/>
    <mergeCell ref="B7:C7"/>
    <mergeCell ref="B11:C11"/>
    <mergeCell ref="B17:C17"/>
  </mergeCells>
  <phoneticPr fontId="1" type="Hiragana"/>
  <conditionalFormatting sqref="B21:E23">
    <cfRule type="expression" dxfId="0" priority="1">
      <formula>$B$13="☑"</formula>
    </cfRule>
  </conditionalFormatting>
  <dataValidations count="1">
    <dataValidation type="list" allowBlank="1" showInputMessage="1" showErrorMessage="1" sqref="B13:B14" xr:uid="{00000000-0002-0000-0200-000000000000}">
      <formula1>"□,☑"</formula1>
    </dataValidation>
  </dataValidations>
  <printOptions horizontalCentered="1"/>
  <pageMargins left="0.7" right="0.7" top="0.75" bottom="0.75" header="0.3" footer="0.3"/>
  <pageSetup paperSize="9" scale="92" orientation="portrait" verticalDpi="0" r:id="rId1"/>
  <colBreaks count="1" manualBreakCount="1">
    <brk id="5" max="41"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3:XFD6"/>
  <sheetViews>
    <sheetView workbookViewId="0">
      <selection activeCell="I6" sqref="I6"/>
    </sheetView>
  </sheetViews>
  <sheetFormatPr defaultColWidth="8.875" defaultRowHeight="18.75"/>
  <cols>
    <col min="2" max="2" width="16.5" bestFit="1" customWidth="1"/>
    <col min="4" max="4" width="10.125" bestFit="1" customWidth="1"/>
    <col min="6" max="6" width="10.125" bestFit="1" customWidth="1"/>
    <col min="8" max="8" width="16.375" bestFit="1" customWidth="1"/>
    <col min="9" max="9" width="9.75" bestFit="1" customWidth="1"/>
    <col min="10" max="10" width="7.75" bestFit="1" customWidth="1"/>
  </cols>
  <sheetData>
    <row r="3" spans="2:10 16384:16384" ht="19.5">
      <c r="B3" s="124" t="s">
        <v>65</v>
      </c>
      <c r="C3" s="127" t="s">
        <v>66</v>
      </c>
      <c r="D3" s="130" t="s">
        <v>67</v>
      </c>
      <c r="E3" s="131"/>
      <c r="F3" s="131"/>
      <c r="G3" s="132"/>
      <c r="H3" s="127" t="s">
        <v>68</v>
      </c>
      <c r="I3" s="127" t="s">
        <v>69</v>
      </c>
      <c r="J3" s="127" t="s">
        <v>70</v>
      </c>
    </row>
    <row r="4" spans="2:10 16384:16384" ht="19.5">
      <c r="B4" s="125"/>
      <c r="C4" s="128"/>
      <c r="D4" s="128" t="s">
        <v>71</v>
      </c>
      <c r="E4" s="133" t="s">
        <v>72</v>
      </c>
      <c r="F4" s="134"/>
      <c r="G4" s="135"/>
      <c r="H4" s="128"/>
      <c r="I4" s="128"/>
      <c r="J4" s="128"/>
    </row>
    <row r="5" spans="2:10 16384:16384" ht="78">
      <c r="B5" s="126"/>
      <c r="C5" s="129"/>
      <c r="D5" s="129"/>
      <c r="E5" s="52"/>
      <c r="F5" s="53" t="s">
        <v>73</v>
      </c>
      <c r="G5" s="53" t="s">
        <v>74</v>
      </c>
      <c r="H5" s="129"/>
      <c r="I5" s="129"/>
      <c r="J5" s="129"/>
    </row>
    <row r="6" spans="2:10 16384:16384" ht="19.5">
      <c r="B6" s="50">
        <f>②証明書作成用!B7</f>
        <v>0</v>
      </c>
      <c r="C6" s="51" t="e">
        <f>②証明書作成用!B11</f>
        <v>#DIV/0!</v>
      </c>
      <c r="D6" s="50" t="str">
        <f>IF(②証明書作成用!B13="☑","○","")</f>
        <v>○</v>
      </c>
      <c r="E6" s="50" t="str">
        <f>IF(②証明書作成用!B14="☑","○","")</f>
        <v/>
      </c>
      <c r="F6" s="50">
        <f>②証明書作成用!B21</f>
        <v>0</v>
      </c>
      <c r="G6" s="50"/>
      <c r="H6" s="50">
        <f>②証明書作成用!B26</f>
        <v>0</v>
      </c>
      <c r="I6" s="50">
        <f>①諸経費積み立て表!E19</f>
        <v>0</v>
      </c>
      <c r="J6" s="50">
        <f>②証明書作成用!B28</f>
        <v>0</v>
      </c>
      <c r="XFD6" s="50"/>
    </row>
  </sheetData>
  <mergeCells count="8">
    <mergeCell ref="B3:B5"/>
    <mergeCell ref="C3:C5"/>
    <mergeCell ref="H3:H5"/>
    <mergeCell ref="I3:I5"/>
    <mergeCell ref="J3:J5"/>
    <mergeCell ref="D4:D5"/>
    <mergeCell ref="D3:G3"/>
    <mergeCell ref="E4:G4"/>
  </mergeCells>
  <phoneticPr fontId="1" type="Hiragan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78dfb690-0b38-4425-9ba1-e1aa4309b9bf">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28BAD7E90B2E14C94FC0714D667E157" ma:contentTypeVersion="12" ma:contentTypeDescription="新しいドキュメントを作成します。" ma:contentTypeScope="" ma:versionID="c128e6b73bf29c74ec1ada82339d4a4a">
  <xsd:schema xmlns:xsd="http://www.w3.org/2001/XMLSchema" xmlns:xs="http://www.w3.org/2001/XMLSchema" xmlns:p="http://schemas.microsoft.com/office/2006/metadata/properties" xmlns:ns2="78dfb690-0b38-4425-9ba1-e1aa4309b9bf" targetNamespace="http://schemas.microsoft.com/office/2006/metadata/properties" ma:root="true" ma:fieldsID="3198fb280354522d3354101a500f2dd3" ns2:_="">
    <xsd:import namespace="78dfb690-0b38-4425-9ba1-e1aa4309b9b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dfb690-0b38-4425-9ba1-e1aa4309b9b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9e4b10af-78a6-4308-896b-6a2e56c1c3c3"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6EEDA0B-12A9-4F8C-9434-A40B2C66B9C9}">
  <ds:schemaRefs>
    <ds:schemaRef ds:uri="http://schemas.microsoft.com/office/2006/metadata/properties"/>
    <ds:schemaRef ds:uri="http://schemas.microsoft.com/office/infopath/2007/PartnerControls"/>
    <ds:schemaRef ds:uri="78dfb690-0b38-4425-9ba1-e1aa4309b9bf"/>
  </ds:schemaRefs>
</ds:datastoreItem>
</file>

<file path=customXml/itemProps2.xml><?xml version="1.0" encoding="utf-8"?>
<ds:datastoreItem xmlns:ds="http://schemas.openxmlformats.org/officeDocument/2006/customXml" ds:itemID="{FCF7614F-DEF8-466E-A7A2-5B99534ED8B4}">
  <ds:schemaRefs>
    <ds:schemaRef ds:uri="http://schemas.microsoft.com/sharepoint/v3/contenttype/forms"/>
  </ds:schemaRefs>
</ds:datastoreItem>
</file>

<file path=customXml/itemProps3.xml><?xml version="1.0" encoding="utf-8"?>
<ds:datastoreItem xmlns:ds="http://schemas.openxmlformats.org/officeDocument/2006/customXml" ds:itemID="{B04BC00C-D878-423B-9602-06B8C27652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dfb690-0b38-4425-9ba1-e1aa4309b9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4</vt:i4>
      </vt:variant>
    </vt:vector>
  </HeadingPairs>
  <TitlesOfParts>
    <vt:vector size="9" baseType="lpstr">
      <vt:lpstr>①諸経費積み立て表</vt:lpstr>
      <vt:lpstr>②証明書作成用</vt:lpstr>
      <vt:lpstr>（記入例）諸経費積み立て表</vt:lpstr>
      <vt:lpstr>（記入例）証明書作成用</vt:lpstr>
      <vt:lpstr>自治体使用シート</vt:lpstr>
      <vt:lpstr>'（記入例）諸経費積み立て表'!Print_Area</vt:lpstr>
      <vt:lpstr>'（記入例）証明書作成用'!Print_Area</vt:lpstr>
      <vt:lpstr>①諸経費積み立て表!Print_Area</vt:lpstr>
      <vt:lpstr>②証明書作成用!Print_Area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山岸 将大</dc:creator>
  <cp:keywords/>
  <dc:description/>
  <cp:lastModifiedBy>上江洲　舞</cp:lastModifiedBy>
  <cp:revision/>
  <cp:lastPrinted>2026-04-27T09:42:19Z</cp:lastPrinted>
  <dcterms:created xsi:type="dcterms:W3CDTF">2015-06-05T18:19:34Z</dcterms:created>
  <dcterms:modified xsi:type="dcterms:W3CDTF">2026-05-20T07:48:35Z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6.0.1.0</vt:lpwstr>
    </vt:vector>
  </property>
  <property fmtid="{DCFEDD21-7773-49B2-8022-6FC58DB5260B}" pid="3" name="LastSavedVersion">
    <vt:lpwstr>6.0.1.0</vt:lpwstr>
  </property>
  <property fmtid="{DCFEDD21-7773-49B2-8022-6FC58DB5260B}" pid="4" name="LastSavedDate">
    <vt:filetime>2026-04-09T03:33:12Z</vt:filetime>
  </property>
  <property fmtid="{D5CDD505-2E9C-101B-9397-08002B2CF9AE}" pid="2" name="ContentTypeId">
    <vt:lpwstr>0x010100028BAD7E90B2E14C94FC0714D667E157</vt:lpwstr>
  </property>
  <property fmtid="{D5CDD505-2E9C-101B-9397-08002B2CF9AE}" pid="3" name="MediaServiceImageTags">
    <vt:lpwstr/>
  </property>
</Properties>
</file>