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840" activeTab="1"/>
  </bookViews>
  <sheets>
    <sheet name="※入力なし　様式10（地域包括支援センター運営総括表）" sheetId="7" r:id="rId1"/>
    <sheet name="様式10（包括的支援事業）" sheetId="4" r:id="rId2"/>
    <sheet name="様式10 (認知症地域支援・ケア向上事業)" sheetId="6" r:id="rId3"/>
    <sheet name="様式10 (介護予防把握事業）" sheetId="5" r:id="rId4"/>
  </sheets>
  <definedNames>
    <definedName name="_xlnm.Print_Area" localSheetId="0">'※入力なし　様式10（地域包括支援センター運営総括表）'!$B$1:$V$59</definedName>
    <definedName name="_xlnm.Print_Area" localSheetId="3">'様式10 (介護予防把握事業）'!$A$1:$W$42</definedName>
    <definedName name="_xlnm.Print_Area" localSheetId="1">'様式10（包括的支援事業）'!$B$1:$V$59</definedName>
    <definedName name="推計パターン名" localSheetId="0">#REF!</definedName>
    <definedName name="推計パターン名" localSheetId="3">#REF!</definedName>
    <definedName name="推計パターン名" localSheetId="2">#REF!</definedName>
    <definedName name="推計パターン名">#REF!</definedName>
    <definedName name="保険者番号" localSheetId="0">#REF!</definedName>
    <definedName name="保険者番号" localSheetId="3">#REF!</definedName>
    <definedName name="保険者番号" localSheetId="2">#REF!</definedName>
    <definedName name="保険者番号">#REF!</definedName>
    <definedName name="保険者名" localSheetId="0">#REF!</definedName>
    <definedName name="保険者名" localSheetId="3">#REF!</definedName>
    <definedName name="保険者名" localSheetId="2">#REF!</definedName>
    <definedName name="保険者名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7" l="1"/>
  <c r="O7" i="7"/>
  <c r="I7" i="7"/>
  <c r="U6" i="7"/>
  <c r="O6" i="7"/>
  <c r="I6" i="7"/>
  <c r="U5" i="7"/>
  <c r="O5" i="7"/>
  <c r="I5" i="7"/>
  <c r="U49" i="4"/>
  <c r="U49" i="7" s="1"/>
  <c r="U48" i="4"/>
  <c r="U48" i="7" s="1"/>
  <c r="U47" i="4"/>
  <c r="U47" i="7" s="1"/>
  <c r="U46" i="4"/>
  <c r="U46" i="7" s="1"/>
  <c r="U45" i="4"/>
  <c r="U45" i="7" s="1"/>
  <c r="O49" i="4"/>
  <c r="O49" i="7" s="1"/>
  <c r="O48" i="4"/>
  <c r="O48" i="7" s="1"/>
  <c r="O47" i="4"/>
  <c r="O47" i="7" s="1"/>
  <c r="O46" i="4"/>
  <c r="O46" i="7" s="1"/>
  <c r="O45" i="4"/>
  <c r="O45" i="7" s="1"/>
  <c r="I49" i="4"/>
  <c r="I49" i="7" s="1"/>
  <c r="I48" i="4"/>
  <c r="I48" i="7" s="1"/>
  <c r="I47" i="4"/>
  <c r="I47" i="7" s="1"/>
  <c r="I46" i="4"/>
  <c r="I46" i="7" s="1"/>
  <c r="I45" i="4"/>
  <c r="I45" i="7" s="1"/>
  <c r="I36" i="4"/>
  <c r="U44" i="4"/>
  <c r="U44" i="7" s="1"/>
  <c r="U43" i="4"/>
  <c r="U43" i="7" s="1"/>
  <c r="U42" i="4"/>
  <c r="U42" i="7" s="1"/>
  <c r="U41" i="4"/>
  <c r="U41" i="7" s="1"/>
  <c r="U40" i="4"/>
  <c r="U40" i="7" s="1"/>
  <c r="U39" i="4"/>
  <c r="U39" i="7" s="1"/>
  <c r="U38" i="4"/>
  <c r="U38" i="7" s="1"/>
  <c r="U37" i="4"/>
  <c r="U37" i="7" s="1"/>
  <c r="U36" i="4"/>
  <c r="U36" i="7" s="1"/>
  <c r="O44" i="4"/>
  <c r="O44" i="7" s="1"/>
  <c r="O43" i="4"/>
  <c r="O43" i="7" s="1"/>
  <c r="O42" i="4"/>
  <c r="O42" i="7" s="1"/>
  <c r="O41" i="4"/>
  <c r="O41" i="7" s="1"/>
  <c r="O40" i="4"/>
  <c r="O40" i="7" s="1"/>
  <c r="O39" i="4"/>
  <c r="O39" i="7" s="1"/>
  <c r="O38" i="4"/>
  <c r="O38" i="7" s="1"/>
  <c r="O37" i="4"/>
  <c r="O37" i="7" s="1"/>
  <c r="O36" i="4"/>
  <c r="I44" i="4"/>
  <c r="I44" i="7" s="1"/>
  <c r="I43" i="4"/>
  <c r="I43" i="7" s="1"/>
  <c r="I42" i="4"/>
  <c r="I42" i="7" s="1"/>
  <c r="I41" i="4"/>
  <c r="I41" i="7" s="1"/>
  <c r="I40" i="4"/>
  <c r="I40" i="7" s="1"/>
  <c r="I39" i="4"/>
  <c r="I39" i="7" s="1"/>
  <c r="I38" i="4"/>
  <c r="I38" i="7" s="1"/>
  <c r="I37" i="4"/>
  <c r="I37" i="7" s="1"/>
  <c r="O21" i="4"/>
  <c r="U18" i="4"/>
  <c r="U18" i="7" s="1"/>
  <c r="U17" i="4"/>
  <c r="U17" i="7" s="1"/>
  <c r="U16" i="4"/>
  <c r="U16" i="7" s="1"/>
  <c r="U15" i="4"/>
  <c r="U14" i="4"/>
  <c r="U14" i="7" s="1"/>
  <c r="O18" i="4"/>
  <c r="O18" i="7" s="1"/>
  <c r="O17" i="4"/>
  <c r="O17" i="7" s="1"/>
  <c r="O16" i="4"/>
  <c r="O16" i="7" s="1"/>
  <c r="O15" i="4"/>
  <c r="O14" i="4"/>
  <c r="O14" i="7" s="1"/>
  <c r="I14" i="4"/>
  <c r="I16" i="4"/>
  <c r="I16" i="7" s="1"/>
  <c r="I15" i="4"/>
  <c r="I15" i="7" s="1"/>
  <c r="U34" i="4"/>
  <c r="O34" i="4"/>
  <c r="I34" i="4"/>
  <c r="U33" i="4"/>
  <c r="O33" i="4"/>
  <c r="I33" i="4"/>
  <c r="U32" i="4"/>
  <c r="O32" i="4"/>
  <c r="I32" i="4"/>
  <c r="U31" i="4"/>
  <c r="O31" i="4"/>
  <c r="I31" i="4"/>
  <c r="U30" i="4"/>
  <c r="O30" i="4"/>
  <c r="I30" i="4"/>
  <c r="U29" i="4"/>
  <c r="O29" i="4"/>
  <c r="I29" i="4"/>
  <c r="U28" i="4"/>
  <c r="O28" i="4"/>
  <c r="I28" i="4"/>
  <c r="U27" i="4"/>
  <c r="O27" i="4"/>
  <c r="I27" i="4"/>
  <c r="U26" i="4"/>
  <c r="O26" i="4"/>
  <c r="I26" i="4"/>
  <c r="U25" i="4"/>
  <c r="O25" i="4"/>
  <c r="I25" i="4"/>
  <c r="U24" i="4"/>
  <c r="O24" i="4"/>
  <c r="I24" i="4"/>
  <c r="U22" i="4"/>
  <c r="O22" i="4"/>
  <c r="I22" i="4"/>
  <c r="U21" i="4"/>
  <c r="I21" i="4"/>
  <c r="U20" i="4"/>
  <c r="O20" i="4"/>
  <c r="I20" i="4"/>
  <c r="U19" i="4"/>
  <c r="O19" i="4"/>
  <c r="I19" i="4"/>
  <c r="I18" i="4"/>
  <c r="I18" i="7" s="1"/>
  <c r="I17" i="4"/>
  <c r="I17" i="7" s="1"/>
  <c r="U32" i="6"/>
  <c r="O32" i="6"/>
  <c r="I32" i="6"/>
  <c r="U31" i="6"/>
  <c r="O31" i="6"/>
  <c r="I31" i="6"/>
  <c r="U30" i="6"/>
  <c r="O30" i="6"/>
  <c r="I30" i="6"/>
  <c r="U29" i="6"/>
  <c r="O29" i="6"/>
  <c r="I29" i="6"/>
  <c r="U28" i="6"/>
  <c r="O28" i="6"/>
  <c r="I28" i="6"/>
  <c r="U27" i="6"/>
  <c r="O27" i="6"/>
  <c r="I27" i="6"/>
  <c r="U26" i="6"/>
  <c r="O26" i="6"/>
  <c r="I26" i="6"/>
  <c r="U25" i="6"/>
  <c r="O25" i="6"/>
  <c r="I25" i="6"/>
  <c r="U24" i="6"/>
  <c r="O24" i="6"/>
  <c r="I24" i="6"/>
  <c r="U23" i="6"/>
  <c r="O23" i="6"/>
  <c r="I23" i="6"/>
  <c r="U22" i="6"/>
  <c r="O22" i="6"/>
  <c r="I22" i="6"/>
  <c r="U20" i="6"/>
  <c r="O20" i="6"/>
  <c r="I20" i="6"/>
  <c r="U19" i="6"/>
  <c r="O19" i="6"/>
  <c r="I19" i="6"/>
  <c r="U18" i="6"/>
  <c r="O18" i="6"/>
  <c r="I18" i="6"/>
  <c r="U17" i="6"/>
  <c r="O17" i="6"/>
  <c r="I17" i="6"/>
  <c r="I19" i="7" s="1"/>
  <c r="U16" i="6"/>
  <c r="O16" i="6"/>
  <c r="I16" i="6"/>
  <c r="U15" i="6"/>
  <c r="O15" i="6"/>
  <c r="I15" i="6"/>
  <c r="U14" i="6"/>
  <c r="O14" i="6"/>
  <c r="I14" i="6"/>
  <c r="U32" i="5"/>
  <c r="U31" i="5"/>
  <c r="U30" i="5"/>
  <c r="U29" i="5"/>
  <c r="U28" i="5"/>
  <c r="O32" i="5"/>
  <c r="O34" i="7" s="1"/>
  <c r="O31" i="5"/>
  <c r="O30" i="5"/>
  <c r="O29" i="5"/>
  <c r="O28" i="5"/>
  <c r="I32" i="5"/>
  <c r="I31" i="5"/>
  <c r="I33" i="7" s="1"/>
  <c r="I30" i="5"/>
  <c r="I29" i="5"/>
  <c r="I28" i="5"/>
  <c r="U17" i="5"/>
  <c r="U16" i="5"/>
  <c r="U15" i="5"/>
  <c r="U14" i="5"/>
  <c r="O17" i="5"/>
  <c r="O16" i="5"/>
  <c r="O15" i="5"/>
  <c r="O14" i="5"/>
  <c r="I14" i="5"/>
  <c r="U27" i="5"/>
  <c r="U26" i="5"/>
  <c r="U25" i="5"/>
  <c r="U24" i="5"/>
  <c r="U23" i="5"/>
  <c r="U22" i="5"/>
  <c r="O27" i="5"/>
  <c r="O26" i="5"/>
  <c r="O25" i="5"/>
  <c r="O24" i="5"/>
  <c r="O23" i="5"/>
  <c r="O22" i="5"/>
  <c r="U20" i="5"/>
  <c r="U19" i="5"/>
  <c r="U18" i="5"/>
  <c r="U20" i="7" s="1"/>
  <c r="O20" i="5"/>
  <c r="O19" i="5"/>
  <c r="O18" i="5"/>
  <c r="O20" i="7" s="1"/>
  <c r="I20" i="5"/>
  <c r="I19" i="5"/>
  <c r="I18" i="5"/>
  <c r="I27" i="5"/>
  <c r="I26" i="5"/>
  <c r="I25" i="5"/>
  <c r="I24" i="5"/>
  <c r="I23" i="5"/>
  <c r="I22" i="5"/>
  <c r="I31" i="7" l="1"/>
  <c r="U33" i="7"/>
  <c r="I14" i="7"/>
  <c r="I13" i="4"/>
  <c r="I36" i="7"/>
  <c r="I35" i="7" s="1"/>
  <c r="I35" i="4"/>
  <c r="I32" i="7"/>
  <c r="I8" i="7"/>
  <c r="O27" i="7"/>
  <c r="O8" i="7"/>
  <c r="O33" i="7"/>
  <c r="U31" i="7"/>
  <c r="O32" i="7"/>
  <c r="I30" i="7"/>
  <c r="I23" i="4"/>
  <c r="U15" i="7"/>
  <c r="U13" i="4"/>
  <c r="O15" i="7"/>
  <c r="O13" i="4"/>
  <c r="O35" i="4"/>
  <c r="U13" i="6"/>
  <c r="U19" i="7"/>
  <c r="U32" i="7"/>
  <c r="O31" i="7"/>
  <c r="O13" i="6"/>
  <c r="U29" i="7"/>
  <c r="U27" i="7"/>
  <c r="U24" i="7"/>
  <c r="O21" i="5"/>
  <c r="O30" i="7"/>
  <c r="O29" i="7"/>
  <c r="O24" i="7"/>
  <c r="O22" i="7"/>
  <c r="O21" i="7"/>
  <c r="O13" i="5"/>
  <c r="U22" i="7"/>
  <c r="O28" i="7"/>
  <c r="U28" i="7"/>
  <c r="I24" i="7"/>
  <c r="I29" i="7"/>
  <c r="U13" i="5"/>
  <c r="I25" i="7"/>
  <c r="I28" i="7"/>
  <c r="U21" i="7"/>
  <c r="U26" i="7"/>
  <c r="U30" i="7"/>
  <c r="U34" i="7"/>
  <c r="I21" i="7"/>
  <c r="I22" i="7"/>
  <c r="O19" i="7"/>
  <c r="I26" i="7"/>
  <c r="I34" i="7"/>
  <c r="O26" i="7"/>
  <c r="U8" i="7"/>
  <c r="U25" i="7"/>
  <c r="O36" i="7"/>
  <c r="O35" i="7" s="1"/>
  <c r="O25" i="7"/>
  <c r="U35" i="4"/>
  <c r="I27" i="7"/>
  <c r="I13" i="5"/>
  <c r="I20" i="7"/>
  <c r="U35" i="7"/>
  <c r="U23" i="4"/>
  <c r="O23" i="4"/>
  <c r="I13" i="6"/>
  <c r="I21" i="6"/>
  <c r="I33" i="6" s="1"/>
  <c r="O21" i="6"/>
  <c r="U21" i="6"/>
  <c r="U21" i="5"/>
  <c r="O50" i="4" l="1"/>
  <c r="Q59" i="7"/>
  <c r="O23" i="7"/>
  <c r="U50" i="4"/>
  <c r="U52" i="4" s="1"/>
  <c r="Q55" i="4" s="1"/>
  <c r="U8" i="4" s="1"/>
  <c r="I13" i="7"/>
  <c r="I50" i="4"/>
  <c r="U33" i="6"/>
  <c r="O33" i="6"/>
  <c r="O35" i="6" s="1"/>
  <c r="K38" i="6" s="1"/>
  <c r="U13" i="7"/>
  <c r="O13" i="7"/>
  <c r="I23" i="7"/>
  <c r="U23" i="7"/>
  <c r="I35" i="6"/>
  <c r="E38" i="6" s="1"/>
  <c r="I8" i="6" s="1"/>
  <c r="U33" i="5"/>
  <c r="U35" i="5" s="1"/>
  <c r="O33" i="5"/>
  <c r="O35" i="5" s="1"/>
  <c r="U35" i="6" l="1"/>
  <c r="Q38" i="6" s="1"/>
  <c r="U8" i="6" s="1"/>
  <c r="U50" i="7"/>
  <c r="U52" i="7" s="1"/>
  <c r="O8" i="6"/>
  <c r="O50" i="7"/>
  <c r="O52" i="7" s="1"/>
  <c r="I52" i="4"/>
  <c r="E55" i="4" s="1"/>
  <c r="I8" i="4" s="1"/>
  <c r="O52" i="4"/>
  <c r="K55" i="4" s="1"/>
  <c r="K55" i="7" l="1"/>
  <c r="Q55" i="7"/>
  <c r="K38" i="5"/>
  <c r="O8" i="5" s="1"/>
  <c r="Q38" i="5"/>
  <c r="U8" i="5" s="1"/>
  <c r="Q42" i="6"/>
  <c r="O8" i="4"/>
  <c r="Q59" i="4"/>
  <c r="I17" i="5"/>
  <c r="I16" i="5"/>
  <c r="I15" i="5"/>
  <c r="I21" i="5" l="1"/>
  <c r="I33" i="5" s="1"/>
  <c r="I35" i="5" s="1"/>
  <c r="I50" i="7" l="1"/>
  <c r="I52" i="7" s="1"/>
  <c r="E38" i="5" l="1"/>
  <c r="I8" i="5" s="1"/>
  <c r="Q42" i="5"/>
  <c r="E55" i="7" l="1"/>
</calcChain>
</file>

<file path=xl/comments1.xml><?xml version="1.0" encoding="utf-8"?>
<comments xmlns="http://schemas.openxmlformats.org/spreadsheetml/2006/main">
  <authors>
    <author>作成者</author>
  </authors>
  <commentList>
    <comment ref="I2" authorId="0" shapeId="0">
      <text>
        <r>
          <rPr>
            <b/>
            <sz val="18"/>
            <color indexed="81"/>
            <rFont val="MS P ゴシック"/>
            <family val="3"/>
            <charset val="128"/>
          </rPr>
          <t>圏域の設定をしてください。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I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圏域の設定をしてください。</t>
        </r>
      </text>
    </comment>
    <comment ref="I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支出科目の総額計と同じ金額を入力</t>
        </r>
      </text>
    </comment>
    <comment ref="J12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備考欄には、記載例を参考に積算根拠を記載してください。</t>
        </r>
      </text>
    </comment>
    <comment ref="D2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給与総額に対して、17％を目安として算出してください。</t>
        </r>
      </text>
    </comment>
    <comment ref="I5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合計金額に1,000円未満の端数がある場合、その金額を手入力してください。</t>
        </r>
      </text>
    </comment>
  </commentList>
</comments>
</file>

<file path=xl/comments3.xml><?xml version="1.0" encoding="utf-8"?>
<comments xmlns="http://schemas.openxmlformats.org/spreadsheetml/2006/main">
  <authors>
    <author>作成者</author>
  </authors>
  <commentList>
    <comment ref="I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圏域の設定をしてください。</t>
        </r>
      </text>
    </comment>
    <comment ref="I6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支出科目の総額計と同じ金額を入力</t>
        </r>
      </text>
    </comment>
    <comment ref="J12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備考欄には、記載例を参考に積算根拠を記載してください。</t>
        </r>
      </text>
    </comment>
    <comment ref="D19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給与総額に対して、17％を目安として算出してください。</t>
        </r>
      </text>
    </comment>
    <comment ref="I3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合計金額に1,000円未満の端数がある場合、その金額を手入力してください。</t>
        </r>
      </text>
    </comment>
  </commentList>
</comments>
</file>

<file path=xl/comments4.xml><?xml version="1.0" encoding="utf-8"?>
<comments xmlns="http://schemas.openxmlformats.org/spreadsheetml/2006/main">
  <authors>
    <author>作成者</author>
  </authors>
  <commentList>
    <comment ref="I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圏域の設定をしてください。</t>
        </r>
      </text>
    </comment>
    <comment ref="I7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支出科目の総額計と同じ金額を入力</t>
        </r>
      </text>
    </comment>
    <comment ref="J12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備考欄には、記載例を参考に積算根拠を記載してください。</t>
        </r>
      </text>
    </comment>
    <comment ref="D19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給与総額に対して、17％を目安として算出してください。</t>
        </r>
      </text>
    </comment>
    <comment ref="I3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合計金額の1,000円未満の金額を手入力してください。</t>
        </r>
      </text>
    </comment>
  </commentList>
</comments>
</file>

<file path=xl/sharedStrings.xml><?xml version="1.0" encoding="utf-8"?>
<sst xmlns="http://schemas.openxmlformats.org/spreadsheetml/2006/main" count="1010" uniqueCount="113">
  <si>
    <t>ＰＣリース代</t>
    <rPh sb="5" eb="6">
      <t>だい</t>
    </rPh>
    <phoneticPr fontId="2" type="Hiragana"/>
  </si>
  <si>
    <t>電話回線費</t>
    <rPh sb="0" eb="2">
      <t>でんわ</t>
    </rPh>
    <rPh sb="2" eb="4">
      <t>かいせん</t>
    </rPh>
    <rPh sb="4" eb="5">
      <t>ひ</t>
    </rPh>
    <phoneticPr fontId="2" type="Hiragana"/>
  </si>
  <si>
    <t>車両リース代</t>
    <rPh sb="0" eb="2">
      <t>しゃりょう</t>
    </rPh>
    <rPh sb="5" eb="6">
      <t>だい</t>
    </rPh>
    <phoneticPr fontId="2" type="Hiragana"/>
  </si>
  <si>
    <t>人件費</t>
    <rPh sb="0" eb="3">
      <t>じんけんひ</t>
    </rPh>
    <phoneticPr fontId="2" type="Hiragana"/>
  </si>
  <si>
    <t>単価</t>
    <rPh sb="0" eb="2">
      <t>たんか</t>
    </rPh>
    <phoneticPr fontId="2" type="Hiragana"/>
  </si>
  <si>
    <t>合計</t>
    <rPh sb="0" eb="2">
      <t>ごうけい</t>
    </rPh>
    <phoneticPr fontId="2" type="Hiragana"/>
  </si>
  <si>
    <t>＝</t>
  </si>
  <si>
    <t>光熱水道費</t>
    <rPh sb="0" eb="2">
      <t>こうねつ</t>
    </rPh>
    <rPh sb="2" eb="5">
      <t>すいどうひ</t>
    </rPh>
    <phoneticPr fontId="2" type="Hiragana"/>
  </si>
  <si>
    <t>×</t>
  </si>
  <si>
    <t>小計</t>
    <rPh sb="0" eb="2">
      <t>しょうけい</t>
    </rPh>
    <phoneticPr fontId="2" type="Hiragana"/>
  </si>
  <si>
    <t>支出科目</t>
    <rPh sb="0" eb="2">
      <t>ししゅつ</t>
    </rPh>
    <rPh sb="2" eb="4">
      <t>かもく</t>
    </rPh>
    <phoneticPr fontId="2" type="Hiragana"/>
  </si>
  <si>
    <t>1年目</t>
    <rPh sb="1" eb="3">
      <t>ねんめ</t>
    </rPh>
    <phoneticPr fontId="2" type="Hiragana"/>
  </si>
  <si>
    <t>2年目</t>
    <rPh sb="1" eb="3">
      <t>ねんめ</t>
    </rPh>
    <phoneticPr fontId="2" type="Hiragana"/>
  </si>
  <si>
    <t>3年目</t>
    <rPh sb="1" eb="3">
      <t>ねんめ</t>
    </rPh>
    <phoneticPr fontId="2" type="Hiragana"/>
  </si>
  <si>
    <t>収入科目・市委託料</t>
    <rPh sb="0" eb="2">
      <t>しゅうにゅう</t>
    </rPh>
    <rPh sb="2" eb="4">
      <t>かもく</t>
    </rPh>
    <rPh sb="5" eb="8">
      <t>しいたく</t>
    </rPh>
    <rPh sb="8" eb="9">
      <t>りょう</t>
    </rPh>
    <phoneticPr fontId="2" type="Hiragana"/>
  </si>
  <si>
    <t>認知症地域支援推進員</t>
    <rPh sb="0" eb="3">
      <t>にんちしょう</t>
    </rPh>
    <rPh sb="3" eb="5">
      <t>ちいき</t>
    </rPh>
    <rPh sb="5" eb="7">
      <t>しえん</t>
    </rPh>
    <rPh sb="7" eb="10">
      <t>すいしんいん</t>
    </rPh>
    <phoneticPr fontId="2" type="Hiragana"/>
  </si>
  <si>
    <t>認知症地域支援・ケア向上事業</t>
    <rPh sb="0" eb="3">
      <t>にんちしょう</t>
    </rPh>
    <rPh sb="3" eb="5">
      <t>ちいき</t>
    </rPh>
    <rPh sb="5" eb="7">
      <t>しえん</t>
    </rPh>
    <rPh sb="10" eb="12">
      <t>こうじょう</t>
    </rPh>
    <rPh sb="12" eb="14">
      <t>じぎょう</t>
    </rPh>
    <phoneticPr fontId="2" type="Hiragana"/>
  </si>
  <si>
    <t>消耗品費</t>
    <rPh sb="0" eb="4">
      <t>しょうもうひんひ</t>
    </rPh>
    <phoneticPr fontId="2" type="Hiragana"/>
  </si>
  <si>
    <t>食糧費</t>
    <rPh sb="0" eb="3">
      <t>しょくりょうひ</t>
    </rPh>
    <phoneticPr fontId="2" type="Hiragana"/>
  </si>
  <si>
    <t>印刷製本費</t>
    <rPh sb="0" eb="2">
      <t>いんさつ</t>
    </rPh>
    <rPh sb="2" eb="5">
      <t>せいほんひ</t>
    </rPh>
    <phoneticPr fontId="2" type="Hiragana"/>
  </si>
  <si>
    <t>事務所賃料（借上げ経費）</t>
    <rPh sb="0" eb="3">
      <t>じむしょ</t>
    </rPh>
    <rPh sb="3" eb="5">
      <t>ちんりょう</t>
    </rPh>
    <rPh sb="6" eb="8">
      <t>かりあ</t>
    </rPh>
    <rPh sb="9" eb="11">
      <t>けいひ</t>
    </rPh>
    <phoneticPr fontId="2" type="Hiragana"/>
  </si>
  <si>
    <t>駐車場賃料（包括専用車両のみ）</t>
    <rPh sb="0" eb="2">
      <t>ちゅうしゃ</t>
    </rPh>
    <rPh sb="2" eb="3">
      <t>じょう</t>
    </rPh>
    <rPh sb="3" eb="5">
      <t>ちんりょう</t>
    </rPh>
    <rPh sb="6" eb="8">
      <t>ほうかつ</t>
    </rPh>
    <rPh sb="8" eb="10">
      <t>せんよう</t>
    </rPh>
    <rPh sb="10" eb="12">
      <t>しゃりょう</t>
    </rPh>
    <phoneticPr fontId="2" type="Hiragana"/>
  </si>
  <si>
    <t>燃料費</t>
    <rPh sb="0" eb="3">
      <t>ねんりょうひ</t>
    </rPh>
    <phoneticPr fontId="2" type="Hiragana"/>
  </si>
  <si>
    <r>
      <t>３職種</t>
    </r>
    <r>
      <rPr>
        <sz val="12"/>
        <color theme="1"/>
        <rFont val="ＭＳ Ｐゴシック"/>
        <family val="3"/>
        <charset val="128"/>
        <scheme val="minor"/>
      </rPr>
      <t>（保健師等、社福士等、主任介護支援専門員）</t>
    </r>
    <rPh sb="1" eb="3">
      <t>しょくしゅ</t>
    </rPh>
    <rPh sb="4" eb="8">
      <t>ほけんしとう</t>
    </rPh>
    <rPh sb="9" eb="11">
      <t>しゃふく</t>
    </rPh>
    <rPh sb="11" eb="12">
      <t>し</t>
    </rPh>
    <rPh sb="12" eb="13">
      <t>とう</t>
    </rPh>
    <rPh sb="14" eb="16">
      <t>しゅにん</t>
    </rPh>
    <rPh sb="16" eb="18">
      <t>かいご</t>
    </rPh>
    <rPh sb="18" eb="23">
      <t>しえんせんもんいん</t>
    </rPh>
    <phoneticPr fontId="2" type="Hiragana"/>
  </si>
  <si>
    <t>様式１０</t>
    <rPh sb="0" eb="2">
      <t>ようしき</t>
    </rPh>
    <phoneticPr fontId="2" type="Hiragana"/>
  </si>
  <si>
    <t>介護予防ケアマネジメント担当者</t>
    <rPh sb="0" eb="2">
      <t>かいご</t>
    </rPh>
    <rPh sb="2" eb="4">
      <t>よぼう</t>
    </rPh>
    <rPh sb="12" eb="15">
      <t>たんとうしゃ</t>
    </rPh>
    <phoneticPr fontId="2" type="Hiragana"/>
  </si>
  <si>
    <t>事務員</t>
    <rPh sb="0" eb="2">
      <t>じむ</t>
    </rPh>
    <rPh sb="2" eb="3">
      <t>いん</t>
    </rPh>
    <phoneticPr fontId="2" type="Hiragana"/>
  </si>
  <si>
    <t>使用料及び賃借料（施設利用料など）</t>
    <phoneticPr fontId="12"/>
  </si>
  <si>
    <t>【</t>
    <phoneticPr fontId="2" type="Hiragana"/>
  </si>
  <si>
    <t>小計①</t>
    <rPh sb="0" eb="2">
      <t>しょうけい</t>
    </rPh>
    <phoneticPr fontId="2" type="Hiragana"/>
  </si>
  <si>
    <t>小計②</t>
    <rPh sb="0" eb="2">
      <t>しょうけい</t>
    </rPh>
    <phoneticPr fontId="2" type="Hiragana"/>
  </si>
  <si>
    <t>小計③</t>
    <rPh sb="0" eb="2">
      <t>しょうけい</t>
    </rPh>
    <phoneticPr fontId="2" type="Hiragana"/>
  </si>
  <si>
    <t>×</t>
    <phoneticPr fontId="12"/>
  </si>
  <si>
    <t>人</t>
    <rPh sb="0" eb="1">
      <t>ヒト</t>
    </rPh>
    <phoneticPr fontId="12"/>
  </si>
  <si>
    <r>
      <t xml:space="preserve">法定福利費
</t>
    </r>
    <r>
      <rPr>
        <sz val="8"/>
        <color theme="1"/>
        <rFont val="ＭＳ Ｐゴシック"/>
        <family val="3"/>
        <charset val="128"/>
        <scheme val="minor"/>
      </rPr>
      <t>（健康保険料、厚生年金保険料、介護保険料、雇用保険料、労災保険、こども・子育て拠出金）</t>
    </r>
    <rPh sb="0" eb="2">
      <t>ほうてい</t>
    </rPh>
    <rPh sb="2" eb="4">
      <t>ふくり</t>
    </rPh>
    <rPh sb="4" eb="5">
      <t>ひ</t>
    </rPh>
    <rPh sb="7" eb="9">
      <t>けんこう</t>
    </rPh>
    <rPh sb="9" eb="12">
      <t>ほけんりょう</t>
    </rPh>
    <rPh sb="13" eb="17">
      <t>こうせいねんきん</t>
    </rPh>
    <rPh sb="17" eb="20">
      <t>ほけんりょう</t>
    </rPh>
    <rPh sb="21" eb="26">
      <t>かいごほけんりょう</t>
    </rPh>
    <rPh sb="27" eb="32">
      <t>こようほけんりょう</t>
    </rPh>
    <rPh sb="33" eb="35">
      <t>ろうさい</t>
    </rPh>
    <rPh sb="35" eb="37">
      <t>ほけん</t>
    </rPh>
    <rPh sb="42" eb="44">
      <t>こそだ</t>
    </rPh>
    <rPh sb="45" eb="48">
      <t>きょしゅつきん</t>
    </rPh>
    <phoneticPr fontId="2" type="Hiragana"/>
  </si>
  <si>
    <t>手当</t>
    <rPh sb="0" eb="2">
      <t>てあて</t>
    </rPh>
    <phoneticPr fontId="2" type="Hiragana"/>
  </si>
  <si>
    <t>備考</t>
    <rPh sb="0" eb="2">
      <t>ビコウ</t>
    </rPh>
    <phoneticPr fontId="12"/>
  </si>
  <si>
    <t>給与：4月～12月〇〇〇円、1月～3月〇〇〇円
賞与2回：6月〇〇〇円、12月〇〇〇円</t>
    <phoneticPr fontId="12"/>
  </si>
  <si>
    <t>通勤手当○○円、職務手当○○円、資格手当○○円</t>
    <phoneticPr fontId="12"/>
  </si>
  <si>
    <r>
      <t xml:space="preserve">一般管理費
</t>
    </r>
    <r>
      <rPr>
        <sz val="12"/>
        <color rgb="FFFF0000"/>
        <rFont val="ＭＳ Ｐゴシック"/>
        <family val="3"/>
        <charset val="128"/>
        <scheme val="minor"/>
      </rPr>
      <t>※自動計算のため記載不要</t>
    </r>
    <rPh sb="0" eb="5">
      <t>いっぱんかんりひ</t>
    </rPh>
    <rPh sb="7" eb="11">
      <t>じどうけいさん</t>
    </rPh>
    <rPh sb="14" eb="16">
      <t>きさい</t>
    </rPh>
    <rPh sb="16" eb="18">
      <t>ふよう</t>
    </rPh>
    <phoneticPr fontId="2" type="Hiragana"/>
  </si>
  <si>
    <t>①＋②×10％（1,000円未満切り捨て）</t>
    <rPh sb="13" eb="14">
      <t>エン</t>
    </rPh>
    <rPh sb="14" eb="17">
      <t>ミマンキ</t>
    </rPh>
    <rPh sb="18" eb="19">
      <t>ス</t>
    </rPh>
    <phoneticPr fontId="12"/>
  </si>
  <si>
    <t>合計</t>
    <rPh sb="0" eb="2">
      <t>ゴウケイ</t>
    </rPh>
    <phoneticPr fontId="12"/>
  </si>
  <si>
    <t>一般介護予防事業</t>
    <rPh sb="0" eb="6">
      <t>イッパンカイゴヨボウ</t>
    </rPh>
    <rPh sb="6" eb="8">
      <t>ジギョウ</t>
    </rPh>
    <phoneticPr fontId="12"/>
  </si>
  <si>
    <t>包括的支援事業</t>
    <rPh sb="0" eb="3">
      <t>ホウカツテキ</t>
    </rPh>
    <rPh sb="3" eb="7">
      <t>シエンジギョウ</t>
    </rPh>
    <phoneticPr fontId="12"/>
  </si>
  <si>
    <t>包括的支援事業</t>
    <rPh sb="0" eb="3">
      <t>ほうかつてき</t>
    </rPh>
    <rPh sb="3" eb="7">
      <t>しえんじぎょう</t>
    </rPh>
    <phoneticPr fontId="2" type="Hiragana"/>
  </si>
  <si>
    <t>認知症地域支援・ケア向上事業</t>
    <rPh sb="0" eb="3">
      <t>ニンチショウ</t>
    </rPh>
    <rPh sb="3" eb="5">
      <t>チイキ</t>
    </rPh>
    <rPh sb="5" eb="7">
      <t>シエン</t>
    </rPh>
    <rPh sb="10" eb="12">
      <t>コウジョウ</t>
    </rPh>
    <rPh sb="12" eb="14">
      <t>ジギョウ</t>
    </rPh>
    <phoneticPr fontId="12"/>
  </si>
  <si>
    <t>端数調整</t>
    <rPh sb="0" eb="2">
      <t>ハスウ</t>
    </rPh>
    <rPh sb="2" eb="4">
      <t>チョウセイ</t>
    </rPh>
    <phoneticPr fontId="12"/>
  </si>
  <si>
    <t>総額計</t>
    <rPh sb="0" eb="2">
      <t>ソウガク</t>
    </rPh>
    <rPh sb="2" eb="3">
      <t>ケイ</t>
    </rPh>
    <phoneticPr fontId="12"/>
  </si>
  <si>
    <t>３カ年総額</t>
    <rPh sb="2" eb="3">
      <t>ねん</t>
    </rPh>
    <rPh sb="3" eb="5">
      <t>そうがく</t>
    </rPh>
    <phoneticPr fontId="2" type="Hiragana"/>
  </si>
  <si>
    <t>圏域】</t>
    <rPh sb="0" eb="2">
      <t>ケンイキ</t>
    </rPh>
    <phoneticPr fontId="12"/>
  </si>
  <si>
    <t>【法人名】</t>
    <rPh sb="1" eb="4">
      <t>ほうじんめい</t>
    </rPh>
    <phoneticPr fontId="2" type="Hiragana"/>
  </si>
  <si>
    <t>数量</t>
    <rPh sb="0" eb="2">
      <t>スウリョウ</t>
    </rPh>
    <phoneticPr fontId="12"/>
  </si>
  <si>
    <t>単位</t>
    <rPh sb="0" eb="2">
      <t>タンイ</t>
    </rPh>
    <phoneticPr fontId="12"/>
  </si>
  <si>
    <r>
      <t xml:space="preserve">介護予防推進員　給与等
</t>
    </r>
    <r>
      <rPr>
        <sz val="10"/>
        <color rgb="FFFF0000"/>
        <rFont val="ＭＳ Ｐゴシック"/>
        <family val="3"/>
        <charset val="128"/>
        <scheme val="minor"/>
      </rPr>
      <t>※給与及び賞与を含む金額を記載すること</t>
    </r>
    <rPh sb="0" eb="2">
      <t>カイゴ</t>
    </rPh>
    <rPh sb="2" eb="4">
      <t>ヨボウ</t>
    </rPh>
    <rPh sb="4" eb="7">
      <t>スイシンイン</t>
    </rPh>
    <rPh sb="8" eb="10">
      <t>キュウヨ</t>
    </rPh>
    <rPh sb="10" eb="11">
      <t>トウ</t>
    </rPh>
    <phoneticPr fontId="12"/>
  </si>
  <si>
    <t>入力箇所は、黄色いセルのみ！</t>
    <rPh sb="0" eb="2">
      <t>ニュウリョク</t>
    </rPh>
    <rPh sb="2" eb="4">
      <t>カショ</t>
    </rPh>
    <rPh sb="6" eb="8">
      <t>キイロ</t>
    </rPh>
    <phoneticPr fontId="12"/>
  </si>
  <si>
    <r>
      <t xml:space="preserve">認知症地域支援推進員　給与等
</t>
    </r>
    <r>
      <rPr>
        <sz val="10"/>
        <color rgb="FFFF0000"/>
        <rFont val="ＭＳ Ｐゴシック"/>
        <family val="3"/>
        <charset val="128"/>
        <scheme val="minor"/>
      </rPr>
      <t>※給与及び賞与を含む金額を記載すること</t>
    </r>
    <rPh sb="0" eb="3">
      <t>にんちしょう</t>
    </rPh>
    <rPh sb="3" eb="5">
      <t>ちいき</t>
    </rPh>
    <rPh sb="5" eb="7">
      <t>しえん</t>
    </rPh>
    <rPh sb="7" eb="10">
      <t>すいしんいん</t>
    </rPh>
    <rPh sb="11" eb="13">
      <t>きゅうよ</t>
    </rPh>
    <rPh sb="13" eb="14">
      <t>とう</t>
    </rPh>
    <phoneticPr fontId="2" type="Hiragana"/>
  </si>
  <si>
    <t>介護予防推進員　</t>
    <rPh sb="0" eb="2">
      <t>カイゴ</t>
    </rPh>
    <rPh sb="2" eb="4">
      <t>ヨボウ</t>
    </rPh>
    <rPh sb="4" eb="7">
      <t>スイシンイン</t>
    </rPh>
    <phoneticPr fontId="12"/>
  </si>
  <si>
    <t>①＋②＋③</t>
    <phoneticPr fontId="12"/>
  </si>
  <si>
    <t>認知症地域支援推進員　</t>
    <rPh sb="0" eb="3">
      <t>にんちしょう</t>
    </rPh>
    <rPh sb="3" eb="5">
      <t>ちいき</t>
    </rPh>
    <rPh sb="5" eb="7">
      <t>しえん</t>
    </rPh>
    <rPh sb="7" eb="10">
      <t>すいしんいん</t>
    </rPh>
    <phoneticPr fontId="2" type="Hiragana"/>
  </si>
  <si>
    <r>
      <t>３職種</t>
    </r>
    <r>
      <rPr>
        <sz val="12"/>
        <color theme="1"/>
        <rFont val="ＭＳ Ｐゴシック"/>
        <family val="3"/>
        <charset val="128"/>
        <scheme val="minor"/>
      </rPr>
      <t>（保健師等）　給与等</t>
    </r>
    <rPh sb="1" eb="3">
      <t>しょくしゅ</t>
    </rPh>
    <rPh sb="4" eb="7">
      <t>ほけんし</t>
    </rPh>
    <rPh sb="7" eb="8">
      <t>とう</t>
    </rPh>
    <rPh sb="10" eb="12">
      <t>きゅうよ</t>
    </rPh>
    <rPh sb="12" eb="13">
      <t>とう</t>
    </rPh>
    <phoneticPr fontId="2" type="Hiragana"/>
  </si>
  <si>
    <r>
      <t>３職種</t>
    </r>
    <r>
      <rPr>
        <sz val="12"/>
        <color theme="1"/>
        <rFont val="ＭＳ Ｐゴシック"/>
        <family val="3"/>
        <charset val="128"/>
        <scheme val="minor"/>
      </rPr>
      <t>（社会福祉士等）　給与等</t>
    </r>
    <rPh sb="1" eb="3">
      <t>しょくしゅ</t>
    </rPh>
    <rPh sb="4" eb="6">
      <t>しゃかい</t>
    </rPh>
    <rPh sb="6" eb="9">
      <t>ふくしし</t>
    </rPh>
    <rPh sb="9" eb="10">
      <t>とう</t>
    </rPh>
    <rPh sb="12" eb="14">
      <t>きゅうよ</t>
    </rPh>
    <rPh sb="14" eb="15">
      <t>とう</t>
    </rPh>
    <phoneticPr fontId="2" type="Hiragana"/>
  </si>
  <si>
    <t>介護予防ケアマネジメント担当者　給与等</t>
    <rPh sb="0" eb="2">
      <t>かいご</t>
    </rPh>
    <rPh sb="2" eb="4">
      <t>よぼう</t>
    </rPh>
    <rPh sb="12" eb="15">
      <t>たんとうしゃ</t>
    </rPh>
    <rPh sb="16" eb="18">
      <t>きゅうよ</t>
    </rPh>
    <rPh sb="18" eb="19">
      <t>とう</t>
    </rPh>
    <phoneticPr fontId="2" type="Hiragana"/>
  </si>
  <si>
    <t>３職種（主任介護支援専門員等）　給与等</t>
    <rPh sb="1" eb="3">
      <t>しょくしゅ</t>
    </rPh>
    <rPh sb="4" eb="6">
      <t>しゅにん</t>
    </rPh>
    <rPh sb="6" eb="8">
      <t>かいご</t>
    </rPh>
    <rPh sb="8" eb="13">
      <t>しえんせんもんいん</t>
    </rPh>
    <rPh sb="13" eb="14">
      <t>とう</t>
    </rPh>
    <rPh sb="16" eb="18">
      <t>きゅうよ</t>
    </rPh>
    <rPh sb="18" eb="19">
      <t>とう</t>
    </rPh>
    <phoneticPr fontId="2" type="Hiragana"/>
  </si>
  <si>
    <t>×</t>
    <phoneticPr fontId="2" type="Hiragana"/>
  </si>
  <si>
    <t>人</t>
    <rPh sb="0" eb="1">
      <t>ひと</t>
    </rPh>
    <phoneticPr fontId="2" type="Hiragana"/>
  </si>
  <si>
    <t>給与：4月～12月〇〇〇円
1月～3月〇〇〇円
賞与2回：6月〇〇〇円、12月〇〇〇円</t>
    <phoneticPr fontId="12"/>
  </si>
  <si>
    <t>○地域包括支援センター運営に関する収支計画
（包括的支援事業）</t>
    <rPh sb="17" eb="19">
      <t>しゅうし</t>
    </rPh>
    <rPh sb="19" eb="21">
      <t>けいかく</t>
    </rPh>
    <rPh sb="23" eb="25">
      <t>ほうかつ</t>
    </rPh>
    <rPh sb="25" eb="26">
      <t>てき</t>
    </rPh>
    <rPh sb="26" eb="30">
      <t>しえんじぎょう</t>
    </rPh>
    <phoneticPr fontId="2" type="Hiragana"/>
  </si>
  <si>
    <t>○地域包括支援センター運営に関する収支計画
（認知症地域支援・ケア向上事業）</t>
    <rPh sb="17" eb="19">
      <t>しゅうし</t>
    </rPh>
    <rPh sb="19" eb="21">
      <t>けいかく</t>
    </rPh>
    <rPh sb="23" eb="26">
      <t>にんちしょう</t>
    </rPh>
    <rPh sb="26" eb="28">
      <t>ちいき</t>
    </rPh>
    <rPh sb="28" eb="30">
      <t>しえん</t>
    </rPh>
    <rPh sb="33" eb="35">
      <t>こうじょう</t>
    </rPh>
    <rPh sb="35" eb="37">
      <t>じぎょう</t>
    </rPh>
    <phoneticPr fontId="2" type="Hiragana"/>
  </si>
  <si>
    <t>別紙、事業ごとの収支計画を参照</t>
    <rPh sb="0" eb="2">
      <t>ベッシ</t>
    </rPh>
    <rPh sb="3" eb="5">
      <t>ジギョウ</t>
    </rPh>
    <rPh sb="8" eb="10">
      <t>シュウシ</t>
    </rPh>
    <rPh sb="10" eb="12">
      <t>ケイカク</t>
    </rPh>
    <rPh sb="13" eb="15">
      <t>サンショウ</t>
    </rPh>
    <phoneticPr fontId="12"/>
  </si>
  <si>
    <t>別紙、事業ごとの収支計画を参照</t>
    <phoneticPr fontId="12"/>
  </si>
  <si>
    <t>介護予防把握事業</t>
    <rPh sb="0" eb="2">
      <t>カイゴ</t>
    </rPh>
    <rPh sb="2" eb="4">
      <t>ヨボウ</t>
    </rPh>
    <rPh sb="4" eb="6">
      <t>ハアク</t>
    </rPh>
    <rPh sb="6" eb="8">
      <t>ジギョウ</t>
    </rPh>
    <phoneticPr fontId="12"/>
  </si>
  <si>
    <t>○地域包括支援センター運営に関する収支計画
（介護予防把握事業）</t>
    <rPh sb="17" eb="19">
      <t>しゅうし</t>
    </rPh>
    <rPh sb="19" eb="21">
      <t>けいかく</t>
    </rPh>
    <rPh sb="23" eb="25">
      <t>かいご</t>
    </rPh>
    <rPh sb="25" eb="27">
      <t>よぼう</t>
    </rPh>
    <rPh sb="27" eb="29">
      <t>はあく</t>
    </rPh>
    <rPh sb="29" eb="31">
      <t>じぎょう</t>
    </rPh>
    <phoneticPr fontId="2" type="Hiragana"/>
  </si>
  <si>
    <t>介護予防把握事業</t>
    <rPh sb="0" eb="4">
      <t>カイゴヨボウ</t>
    </rPh>
    <rPh sb="4" eb="6">
      <t>ハアク</t>
    </rPh>
    <rPh sb="6" eb="8">
      <t>ジギョウ</t>
    </rPh>
    <phoneticPr fontId="12"/>
  </si>
  <si>
    <t>事務員　給与等</t>
    <rPh sb="0" eb="2">
      <t>じむ</t>
    </rPh>
    <rPh sb="2" eb="3">
      <t>いん</t>
    </rPh>
    <rPh sb="4" eb="7">
      <t>きゅうよとう</t>
    </rPh>
    <phoneticPr fontId="2" type="Hiragana"/>
  </si>
  <si>
    <t>認知症地域支援推進員　給与等　</t>
    <rPh sb="0" eb="3">
      <t>にんちしょう</t>
    </rPh>
    <rPh sb="3" eb="5">
      <t>ちいき</t>
    </rPh>
    <rPh sb="5" eb="7">
      <t>しえん</t>
    </rPh>
    <rPh sb="7" eb="10">
      <t>すいしんいん</t>
    </rPh>
    <rPh sb="11" eb="14">
      <t>きゅうよとう</t>
    </rPh>
    <phoneticPr fontId="2" type="Hiragana"/>
  </si>
  <si>
    <t>介護予防推進員　給与等</t>
    <rPh sb="0" eb="2">
      <t>カイゴ</t>
    </rPh>
    <rPh sb="2" eb="4">
      <t>ヨボウ</t>
    </rPh>
    <rPh sb="4" eb="7">
      <t>スイシンイン</t>
    </rPh>
    <rPh sb="8" eb="11">
      <t>キュウヨトウ</t>
    </rPh>
    <phoneticPr fontId="12"/>
  </si>
  <si>
    <t>上限額</t>
    <rPh sb="0" eb="3">
      <t>じょうげんがく</t>
    </rPh>
    <phoneticPr fontId="2" type="Hiragana"/>
  </si>
  <si>
    <t>通信運搬費（郵便切手など）</t>
    <rPh sb="0" eb="5">
      <t>つうしんうんぱんひ</t>
    </rPh>
    <rPh sb="6" eb="10">
      <t>ゆうびんきって</t>
    </rPh>
    <phoneticPr fontId="2" type="Hiragana"/>
  </si>
  <si>
    <t>○○○</t>
    <phoneticPr fontId="12"/>
  </si>
  <si>
    <t>＝</t>
    <phoneticPr fontId="2" type="Hiragana"/>
  </si>
  <si>
    <t>○○○</t>
    <phoneticPr fontId="2" type="Hiragana"/>
  </si>
  <si>
    <t>備品購入費</t>
    <rPh sb="0" eb="5">
      <t>びひんこうにゅうひ</t>
    </rPh>
    <phoneticPr fontId="2" type="Hiragana"/>
  </si>
  <si>
    <t>保険料</t>
    <rPh sb="0" eb="3">
      <t>ほけんりょう</t>
    </rPh>
    <phoneticPr fontId="2" type="Hiragana"/>
  </si>
  <si>
    <t>事務費　　</t>
    <rPh sb="0" eb="3">
      <t>じむひ</t>
    </rPh>
    <phoneticPr fontId="2" type="Hiragana"/>
  </si>
  <si>
    <t>管理費　</t>
    <rPh sb="0" eb="3">
      <t>かんりひ</t>
    </rPh>
    <phoneticPr fontId="2" type="Hiragana"/>
  </si>
  <si>
    <r>
      <t>人件費　</t>
    </r>
    <r>
      <rPr>
        <sz val="12"/>
        <color theme="1"/>
        <rFont val="ＭＳ Ｐゴシック"/>
        <family val="3"/>
        <charset val="128"/>
        <scheme val="minor"/>
      </rPr>
      <t>※設定金額の目安：20,300,000円</t>
    </r>
    <r>
      <rPr>
        <sz val="14"/>
        <color theme="1"/>
        <rFont val="ＭＳ Ｐゴシック"/>
        <family val="3"/>
        <scheme val="minor"/>
      </rPr>
      <t xml:space="preserve">
</t>
    </r>
    <rPh sb="0" eb="3">
      <t>じんけんひ</t>
    </rPh>
    <rPh sb="5" eb="7">
      <t>せってい</t>
    </rPh>
    <rPh sb="7" eb="9">
      <t>きんがく</t>
    </rPh>
    <rPh sb="10" eb="12">
      <t>めやす</t>
    </rPh>
    <rPh sb="23" eb="24">
      <t>えん</t>
    </rPh>
    <phoneticPr fontId="2" type="Hiragana"/>
  </si>
  <si>
    <r>
      <t>管理費　　</t>
    </r>
    <r>
      <rPr>
        <sz val="12"/>
        <color theme="1"/>
        <rFont val="ＭＳ Ｐゴシック"/>
        <family val="3"/>
        <charset val="128"/>
        <scheme val="minor"/>
      </rPr>
      <t>※設定金額の目安：4,000,000円</t>
    </r>
    <rPh sb="0" eb="3">
      <t>かんりひ</t>
    </rPh>
    <phoneticPr fontId="2" type="Hiragana"/>
  </si>
  <si>
    <r>
      <t>事務費　　</t>
    </r>
    <r>
      <rPr>
        <sz val="12"/>
        <color theme="1"/>
        <rFont val="ＭＳ Ｐゴシック"/>
        <family val="3"/>
        <charset val="128"/>
        <scheme val="minor"/>
      </rPr>
      <t>※設定金額の目安：1,000,000円</t>
    </r>
    <r>
      <rPr>
        <sz val="14"/>
        <color theme="1"/>
        <rFont val="ＭＳ Ｐゴシック"/>
        <family val="3"/>
        <scheme val="minor"/>
      </rPr>
      <t xml:space="preserve">
</t>
    </r>
    <rPh sb="0" eb="3">
      <t>じむひ</t>
    </rPh>
    <rPh sb="6" eb="8">
      <t>せってい</t>
    </rPh>
    <rPh sb="8" eb="10">
      <t>きんがく</t>
    </rPh>
    <rPh sb="11" eb="13">
      <t>めやす</t>
    </rPh>
    <rPh sb="23" eb="24">
      <t>えん</t>
    </rPh>
    <phoneticPr fontId="2" type="Hiragana"/>
  </si>
  <si>
    <r>
      <t>事務費　　</t>
    </r>
    <r>
      <rPr>
        <sz val="12"/>
        <color theme="1"/>
        <rFont val="ＭＳ Ｐゴシック"/>
        <family val="3"/>
        <charset val="128"/>
        <scheme val="minor"/>
      </rPr>
      <t>※設定金額の目安：100,000円</t>
    </r>
    <r>
      <rPr>
        <sz val="14"/>
        <color theme="1"/>
        <rFont val="ＭＳ Ｐゴシック"/>
        <family val="3"/>
        <scheme val="minor"/>
      </rPr>
      <t xml:space="preserve">
</t>
    </r>
    <rPh sb="0" eb="3">
      <t>じむひ</t>
    </rPh>
    <rPh sb="6" eb="8">
      <t>せってい</t>
    </rPh>
    <rPh sb="8" eb="10">
      <t>きんがく</t>
    </rPh>
    <rPh sb="11" eb="13">
      <t>めやす</t>
    </rPh>
    <rPh sb="21" eb="22">
      <t>えん</t>
    </rPh>
    <phoneticPr fontId="2" type="Hiragana"/>
  </si>
  <si>
    <r>
      <t>人件費　</t>
    </r>
    <r>
      <rPr>
        <sz val="12"/>
        <color theme="1"/>
        <rFont val="ＭＳ Ｐゴシック"/>
        <family val="3"/>
        <charset val="128"/>
        <scheme val="minor"/>
      </rPr>
      <t>※設定金額の目安：4,600,000円</t>
    </r>
    <rPh sb="0" eb="3">
      <t>じんけんひ</t>
    </rPh>
    <rPh sb="5" eb="7">
      <t>せってい</t>
    </rPh>
    <rPh sb="7" eb="9">
      <t>きんがく</t>
    </rPh>
    <rPh sb="10" eb="12">
      <t>めやす</t>
    </rPh>
    <rPh sb="22" eb="23">
      <t>えん</t>
    </rPh>
    <phoneticPr fontId="2" type="Hiragana"/>
  </si>
  <si>
    <t>※端数処理により若干の誤差は生じます</t>
    <rPh sb="1" eb="3">
      <t>ハスウ</t>
    </rPh>
    <rPh sb="3" eb="5">
      <t>ショリ</t>
    </rPh>
    <rPh sb="8" eb="10">
      <t>ジャッカン</t>
    </rPh>
    <rPh sb="11" eb="13">
      <t>ゴサ</t>
    </rPh>
    <rPh sb="14" eb="15">
      <t>ショウ</t>
    </rPh>
    <phoneticPr fontId="12"/>
  </si>
  <si>
    <t>○地域包括支援センター運営に関する収支計画
（総括表）</t>
    <rPh sb="14" eb="15">
      <t>かん</t>
    </rPh>
    <rPh sb="17" eb="19">
      <t>しゅうし</t>
    </rPh>
    <rPh sb="19" eb="21">
      <t>けいかく</t>
    </rPh>
    <rPh sb="23" eb="26">
      <t>そうかつひょう</t>
    </rPh>
    <phoneticPr fontId="2" type="Hiragana"/>
  </si>
  <si>
    <t>情報通信費（固定電話料金、携帯料金など）</t>
    <rPh sb="0" eb="2">
      <t>じょうほう</t>
    </rPh>
    <rPh sb="2" eb="5">
      <t>つうしんひ</t>
    </rPh>
    <rPh sb="6" eb="8">
      <t>こてい</t>
    </rPh>
    <rPh sb="8" eb="10">
      <t>でんわ</t>
    </rPh>
    <rPh sb="10" eb="12">
      <t>りょうきん</t>
    </rPh>
    <rPh sb="13" eb="15">
      <t>けいたい</t>
    </rPh>
    <rPh sb="15" eb="17">
      <t>りょうきん</t>
    </rPh>
    <phoneticPr fontId="2" type="Hiragana"/>
  </si>
  <si>
    <t>情報通信費（携帯料金）</t>
    <rPh sb="0" eb="2">
      <t>じょうほう</t>
    </rPh>
    <rPh sb="2" eb="5">
      <t>つうしんひ</t>
    </rPh>
    <rPh sb="6" eb="8">
      <t>けいたい</t>
    </rPh>
    <rPh sb="8" eb="10">
      <t>りょうきん</t>
    </rPh>
    <phoneticPr fontId="2" type="Hiragana"/>
  </si>
  <si>
    <t>情報通信費（インターネット利用料）</t>
    <rPh sb="0" eb="2">
      <t>じょうほう</t>
    </rPh>
    <rPh sb="2" eb="5">
      <t>つうしんひ</t>
    </rPh>
    <rPh sb="13" eb="16">
      <t>りようりょう</t>
    </rPh>
    <phoneticPr fontId="2" type="Hiragana"/>
  </si>
  <si>
    <t>負担金（研修参加費）</t>
    <rPh sb="0" eb="3">
      <t>フタンキン</t>
    </rPh>
    <rPh sb="4" eb="6">
      <t>ケンシュウ</t>
    </rPh>
    <rPh sb="6" eb="9">
      <t>サンカヒ</t>
    </rPh>
    <phoneticPr fontId="12"/>
  </si>
  <si>
    <t>手数料</t>
    <rPh sb="0" eb="3">
      <t>てすうりょう</t>
    </rPh>
    <phoneticPr fontId="2" type="Hiragana"/>
  </si>
  <si>
    <t>旅費</t>
    <rPh sb="0" eb="2">
      <t>りょひ</t>
    </rPh>
    <phoneticPr fontId="2" type="Hiragana"/>
  </si>
  <si>
    <t>報償費</t>
    <rPh sb="0" eb="3">
      <t>ホウショウヒ</t>
    </rPh>
    <phoneticPr fontId="12"/>
  </si>
  <si>
    <t>旅費</t>
    <rPh sb="0" eb="2">
      <t>リョヒ</t>
    </rPh>
    <phoneticPr fontId="12"/>
  </si>
  <si>
    <t>○〇〇</t>
    <phoneticPr fontId="12"/>
  </si>
  <si>
    <t>＝</t>
    <phoneticPr fontId="12"/>
  </si>
  <si>
    <r>
      <t>３職種</t>
    </r>
    <r>
      <rPr>
        <sz val="12"/>
        <color theme="1"/>
        <rFont val="ＭＳ Ｐゴシック"/>
        <family val="3"/>
        <charset val="128"/>
        <scheme val="minor"/>
      </rPr>
      <t>（保健師等）　給与等</t>
    </r>
    <r>
      <rPr>
        <sz val="14"/>
        <color theme="1"/>
        <rFont val="ＭＳ Ｐゴシック"/>
        <family val="3"/>
        <charset val="128"/>
        <scheme val="minor"/>
      </rPr>
      <t xml:space="preserve">
</t>
    </r>
    <r>
      <rPr>
        <sz val="10"/>
        <color rgb="FFFF0000"/>
        <rFont val="ＭＳ Ｐゴシック"/>
        <family val="3"/>
        <charset val="128"/>
        <scheme val="minor"/>
      </rPr>
      <t>※給与及び賞与を含む金額を記載すること</t>
    </r>
    <rPh sb="1" eb="3">
      <t>しょくしゅ</t>
    </rPh>
    <rPh sb="4" eb="7">
      <t>ほけんし</t>
    </rPh>
    <rPh sb="7" eb="8">
      <t>とう</t>
    </rPh>
    <rPh sb="10" eb="12">
      <t>きゅうよ</t>
    </rPh>
    <rPh sb="12" eb="13">
      <t>とう</t>
    </rPh>
    <phoneticPr fontId="2" type="Hiragana"/>
  </si>
  <si>
    <r>
      <t>３職種</t>
    </r>
    <r>
      <rPr>
        <sz val="12"/>
        <color theme="1"/>
        <rFont val="ＭＳ Ｐゴシック"/>
        <family val="3"/>
        <charset val="128"/>
        <scheme val="minor"/>
      </rPr>
      <t xml:space="preserve">（社会福祉士等）　給与等
</t>
    </r>
    <r>
      <rPr>
        <sz val="10"/>
        <color rgb="FFFF0000"/>
        <rFont val="ＭＳ Ｐゴシック"/>
        <family val="3"/>
        <charset val="128"/>
        <scheme val="minor"/>
      </rPr>
      <t>※給与及び賞与を含む金額を記載すること</t>
    </r>
    <rPh sb="1" eb="3">
      <t>しょくしゅ</t>
    </rPh>
    <rPh sb="4" eb="6">
      <t>しゃかい</t>
    </rPh>
    <rPh sb="6" eb="9">
      <t>ふくしし</t>
    </rPh>
    <rPh sb="9" eb="10">
      <t>とう</t>
    </rPh>
    <rPh sb="12" eb="14">
      <t>きゅうよ</t>
    </rPh>
    <rPh sb="14" eb="15">
      <t>とう</t>
    </rPh>
    <phoneticPr fontId="2" type="Hiragana"/>
  </si>
  <si>
    <r>
      <t xml:space="preserve">３職種（主任介護支援専門員等）　給与等
</t>
    </r>
    <r>
      <rPr>
        <sz val="10"/>
        <color rgb="FFFF0000"/>
        <rFont val="ＭＳ Ｐゴシック"/>
        <family val="3"/>
        <charset val="128"/>
        <scheme val="minor"/>
      </rPr>
      <t>※給与及び賞与を含む金額を記載すること</t>
    </r>
    <rPh sb="1" eb="3">
      <t>しょくしゅ</t>
    </rPh>
    <rPh sb="4" eb="6">
      <t>しゅにん</t>
    </rPh>
    <rPh sb="6" eb="8">
      <t>かいご</t>
    </rPh>
    <rPh sb="8" eb="13">
      <t>しえんせんもんいん</t>
    </rPh>
    <rPh sb="13" eb="14">
      <t>とう</t>
    </rPh>
    <rPh sb="16" eb="18">
      <t>きゅうよ</t>
    </rPh>
    <rPh sb="18" eb="19">
      <t>とう</t>
    </rPh>
    <phoneticPr fontId="2" type="Hiragana"/>
  </si>
  <si>
    <r>
      <t xml:space="preserve">介護予防ケアマネジメント担当者　給与等
</t>
    </r>
    <r>
      <rPr>
        <sz val="10"/>
        <color rgb="FFFF0000"/>
        <rFont val="ＭＳ Ｐゴシック"/>
        <family val="3"/>
        <charset val="128"/>
        <scheme val="minor"/>
      </rPr>
      <t>※給与及び賞与を含む金額を記載すること</t>
    </r>
    <rPh sb="0" eb="2">
      <t>かいご</t>
    </rPh>
    <rPh sb="2" eb="4">
      <t>よぼう</t>
    </rPh>
    <rPh sb="12" eb="15">
      <t>たんとうしゃ</t>
    </rPh>
    <rPh sb="16" eb="18">
      <t>きゅうよ</t>
    </rPh>
    <rPh sb="18" eb="19">
      <t>とう</t>
    </rPh>
    <phoneticPr fontId="2" type="Hiragana"/>
  </si>
  <si>
    <r>
      <t xml:space="preserve">事務員　給与等
</t>
    </r>
    <r>
      <rPr>
        <sz val="10"/>
        <color rgb="FFFF0000"/>
        <rFont val="ＭＳ Ｐゴシック"/>
        <family val="3"/>
        <charset val="128"/>
        <scheme val="minor"/>
      </rPr>
      <t>※給与及び賞与を含む金額を記載すること</t>
    </r>
    <rPh sb="0" eb="2">
      <t>じむ</t>
    </rPh>
    <rPh sb="2" eb="3">
      <t>いん</t>
    </rPh>
    <rPh sb="4" eb="6">
      <t>きゅうよ</t>
    </rPh>
    <rPh sb="6" eb="7">
      <t>とう</t>
    </rPh>
    <phoneticPr fontId="2" type="Hiragana"/>
  </si>
  <si>
    <t>※２　収支計画書は、「包括的支援事業」、「認知症地域支援・ケア向上事業」、「介護予防把握事業」、「地域包括支援センター運営総括表」の４枚を提出してください。</t>
    <phoneticPr fontId="12"/>
  </si>
  <si>
    <t>※３　「地域包括支援センター運営総括表」には、入力箇所はありません。３つの事業の合計となっているか確認をしてから提出してください。</t>
    <phoneticPr fontId="12"/>
  </si>
  <si>
    <t>契約上限額</t>
    <rPh sb="0" eb="2">
      <t>ケイヤク</t>
    </rPh>
    <rPh sb="2" eb="5">
      <t>ジョウゲンガク</t>
    </rPh>
    <phoneticPr fontId="12"/>
  </si>
  <si>
    <t>※４　契約上限額と実際の契約金額（市の委託料）とは異なる場合があります。</t>
    <rPh sb="3" eb="5">
      <t>ケイヤク</t>
    </rPh>
    <rPh sb="5" eb="8">
      <t>ジョウゲンガク</t>
    </rPh>
    <phoneticPr fontId="12"/>
  </si>
  <si>
    <t>※１　行の追加・削除は行わないでください。</t>
    <rPh sb="3" eb="4">
      <t>ぎょう</t>
    </rPh>
    <rPh sb="5" eb="7">
      <t>ついか</t>
    </rPh>
    <rPh sb="8" eb="10">
      <t>さくじょ</t>
    </rPh>
    <rPh sb="11" eb="12">
      <t>おこな</t>
    </rPh>
    <phoneticPr fontId="2" type="Hiragana"/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</si>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</sst>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[Red]#,##0"/>
    <numFmt numFmtId="177" formatCode="#,##0_ "/>
    <numFmt numFmtId="178" formatCode="#,##0_);[Red]\(#,##0\)"/>
  </numFmts>
  <fonts count="26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MS 明朝"/>
      <family val="3"/>
      <charset val="128"/>
    </font>
    <font>
      <sz val="12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2"/>
      <color rgb="FFFF0000"/>
      <name val="ＭＳ Ｐゴシック"/>
      <family val="3"/>
      <charset val="128"/>
      <scheme val="minor"/>
    </font>
    <font>
      <sz val="16"/>
      <color theme="1"/>
      <name val="ＭＳ Ｐゴシック"/>
      <family val="3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scheme val="minor"/>
    </font>
    <font>
      <b/>
      <sz val="9"/>
      <color indexed="81"/>
      <name val="MS P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1"/>
      <color indexed="81"/>
      <name val="MS P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9"/>
      <color rgb="FFFF0000"/>
      <name val="ＭＳ Ｐゴシック"/>
      <family val="3"/>
      <scheme val="minor"/>
    </font>
    <font>
      <sz val="14"/>
      <color rgb="FFFF0000"/>
      <name val="ＭＳ Ｐゴシック"/>
      <family val="3"/>
      <scheme val="minor"/>
    </font>
    <font>
      <sz val="10"/>
      <color rgb="FFFF0000"/>
      <name val="ＭＳ Ｐゴシック"/>
      <family val="3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8"/>
      <color indexed="81"/>
      <name val="MS P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hair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9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2" xfId="0" applyFont="1" applyBorder="1"/>
    <xf numFmtId="0" fontId="3" fillId="0" borderId="4" xfId="0" applyFont="1" applyBorder="1" applyAlignment="1"/>
    <xf numFmtId="0" fontId="3" fillId="0" borderId="0" xfId="0" applyFont="1"/>
    <xf numFmtId="0" fontId="0" fillId="0" borderId="0" xfId="0" applyFont="1" applyAlignment="1">
      <alignment vertical="center"/>
    </xf>
    <xf numFmtId="0" fontId="3" fillId="0" borderId="4" xfId="0" applyFont="1" applyBorder="1"/>
    <xf numFmtId="0" fontId="3" fillId="0" borderId="0" xfId="0" applyFont="1" applyAlignment="1">
      <alignment horizontal="left"/>
    </xf>
    <xf numFmtId="3" fontId="3" fillId="2" borderId="16" xfId="0" applyNumberFormat="1" applyFont="1" applyFill="1" applyBorder="1" applyAlignment="1">
      <alignment shrinkToFit="1"/>
    </xf>
    <xf numFmtId="0" fontId="3" fillId="0" borderId="26" xfId="0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176" fontId="3" fillId="0" borderId="0" xfId="0" applyNumberFormat="1" applyFont="1" applyFill="1" applyBorder="1"/>
    <xf numFmtId="177" fontId="3" fillId="0" borderId="0" xfId="0" applyNumberFormat="1" applyFont="1" applyFill="1" applyBorder="1" applyAlignment="1">
      <alignment horizontal="right"/>
    </xf>
    <xf numFmtId="0" fontId="4" fillId="0" borderId="4" xfId="0" applyFont="1" applyBorder="1" applyAlignment="1"/>
    <xf numFmtId="0" fontId="4" fillId="2" borderId="10" xfId="0" applyFont="1" applyFill="1" applyBorder="1"/>
    <xf numFmtId="0" fontId="8" fillId="2" borderId="16" xfId="0" applyFont="1" applyFill="1" applyBorder="1"/>
    <xf numFmtId="0" fontId="8" fillId="0" borderId="4" xfId="0" applyFont="1" applyBorder="1" applyAlignment="1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/>
    <xf numFmtId="0" fontId="0" fillId="0" borderId="0" xfId="0" applyBorder="1"/>
    <xf numFmtId="3" fontId="3" fillId="0" borderId="16" xfId="0" applyNumberFormat="1" applyFont="1" applyFill="1" applyBorder="1"/>
    <xf numFmtId="3" fontId="3" fillId="0" borderId="12" xfId="0" applyNumberFormat="1" applyFont="1" applyFill="1" applyBorder="1" applyAlignment="1">
      <alignment shrinkToFit="1"/>
    </xf>
    <xf numFmtId="176" fontId="6" fillId="0" borderId="12" xfId="0" applyNumberFormat="1" applyFont="1" applyFill="1" applyBorder="1"/>
    <xf numFmtId="3" fontId="3" fillId="3" borderId="12" xfId="0" applyNumberFormat="1" applyFont="1" applyFill="1" applyBorder="1" applyAlignment="1">
      <alignment shrinkToFit="1"/>
    </xf>
    <xf numFmtId="3" fontId="3" fillId="4" borderId="12" xfId="0" applyNumberFormat="1" applyFont="1" applyFill="1" applyBorder="1" applyAlignment="1">
      <alignment shrinkToFit="1"/>
    </xf>
    <xf numFmtId="176" fontId="3" fillId="4" borderId="24" xfId="0" applyNumberFormat="1" applyFont="1" applyFill="1" applyBorder="1" applyAlignment="1">
      <alignment horizontal="right" shrinkToFit="1"/>
    </xf>
    <xf numFmtId="49" fontId="3" fillId="4" borderId="24" xfId="0" applyNumberFormat="1" applyFont="1" applyFill="1" applyBorder="1" applyAlignment="1">
      <alignment horizontal="center"/>
    </xf>
    <xf numFmtId="49" fontId="3" fillId="0" borderId="24" xfId="0" applyNumberFormat="1" applyFont="1" applyFill="1" applyBorder="1" applyAlignment="1">
      <alignment horizontal="center"/>
    </xf>
    <xf numFmtId="3" fontId="3" fillId="0" borderId="23" xfId="0" applyNumberFormat="1" applyFont="1" applyFill="1" applyBorder="1" applyAlignment="1">
      <alignment shrinkToFit="1"/>
    </xf>
    <xf numFmtId="3" fontId="3" fillId="0" borderId="24" xfId="0" applyNumberFormat="1" applyFont="1" applyFill="1" applyBorder="1" applyAlignment="1">
      <alignment shrinkToFit="1"/>
    </xf>
    <xf numFmtId="0" fontId="8" fillId="4" borderId="7" xfId="0" applyFont="1" applyFill="1" applyBorder="1"/>
    <xf numFmtId="0" fontId="8" fillId="4" borderId="8" xfId="0" applyFont="1" applyFill="1" applyBorder="1"/>
    <xf numFmtId="0" fontId="8" fillId="0" borderId="8" xfId="0" applyFont="1" applyBorder="1" applyAlignment="1">
      <alignment vertical="center" wrapText="1"/>
    </xf>
    <xf numFmtId="0" fontId="8" fillId="0" borderId="36" xfId="0" applyFont="1" applyBorder="1" applyAlignment="1">
      <alignment wrapText="1"/>
    </xf>
    <xf numFmtId="176" fontId="3" fillId="5" borderId="24" xfId="0" applyNumberFormat="1" applyFont="1" applyFill="1" applyBorder="1" applyAlignment="1">
      <alignment horizontal="right" shrinkToFit="1"/>
    </xf>
    <xf numFmtId="3" fontId="3" fillId="0" borderId="22" xfId="0" applyNumberFormat="1" applyFont="1" applyFill="1" applyBorder="1"/>
    <xf numFmtId="0" fontId="7" fillId="0" borderId="11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176" fontId="3" fillId="4" borderId="37" xfId="0" applyNumberFormat="1" applyFont="1" applyFill="1" applyBorder="1" applyAlignment="1">
      <alignment horizontal="right" shrinkToFit="1"/>
    </xf>
    <xf numFmtId="49" fontId="3" fillId="4" borderId="37" xfId="0" applyNumberFormat="1" applyFont="1" applyFill="1" applyBorder="1" applyAlignment="1">
      <alignment horizontal="center"/>
    </xf>
    <xf numFmtId="3" fontId="3" fillId="4" borderId="3" xfId="0" applyNumberFormat="1" applyFont="1" applyFill="1" applyBorder="1" applyAlignment="1">
      <alignment shrinkToFit="1"/>
    </xf>
    <xf numFmtId="3" fontId="3" fillId="2" borderId="40" xfId="0" applyNumberFormat="1" applyFont="1" applyFill="1" applyBorder="1"/>
    <xf numFmtId="176" fontId="3" fillId="5" borderId="25" xfId="0" applyNumberFormat="1" applyFont="1" applyFill="1" applyBorder="1" applyAlignment="1">
      <alignment horizontal="right" shrinkToFit="1"/>
    </xf>
    <xf numFmtId="49" fontId="3" fillId="0" borderId="25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3" fontId="3" fillId="2" borderId="40" xfId="0" applyNumberFormat="1" applyFont="1" applyFill="1" applyBorder="1" applyAlignment="1">
      <alignment shrinkToFit="1"/>
    </xf>
    <xf numFmtId="49" fontId="3" fillId="0" borderId="11" xfId="0" applyNumberFormat="1" applyFont="1" applyFill="1" applyBorder="1" applyAlignment="1">
      <alignment horizontal="center"/>
    </xf>
    <xf numFmtId="3" fontId="3" fillId="0" borderId="16" xfId="0" applyNumberFormat="1" applyFont="1" applyFill="1" applyBorder="1" applyAlignment="1">
      <alignment shrinkToFit="1"/>
    </xf>
    <xf numFmtId="3" fontId="3" fillId="0" borderId="22" xfId="0" applyNumberFormat="1" applyFont="1" applyFill="1" applyBorder="1" applyAlignment="1">
      <alignment shrinkToFit="1"/>
    </xf>
    <xf numFmtId="3" fontId="3" fillId="0" borderId="3" xfId="0" applyNumberFormat="1" applyFont="1" applyFill="1" applyBorder="1" applyAlignment="1">
      <alignment shrinkToFit="1"/>
    </xf>
    <xf numFmtId="3" fontId="3" fillId="0" borderId="2" xfId="0" applyNumberFormat="1" applyFont="1" applyFill="1" applyBorder="1" applyAlignment="1">
      <alignment shrinkToFit="1"/>
    </xf>
    <xf numFmtId="0" fontId="3" fillId="0" borderId="5" xfId="0" applyFont="1" applyBorder="1" applyAlignment="1">
      <alignment vertical="center" wrapText="1"/>
    </xf>
    <xf numFmtId="3" fontId="3" fillId="0" borderId="17" xfId="0" applyNumberFormat="1" applyFont="1" applyFill="1" applyBorder="1" applyAlignment="1">
      <alignment shrinkToFit="1"/>
    </xf>
    <xf numFmtId="177" fontId="3" fillId="5" borderId="2" xfId="0" applyNumberFormat="1" applyFont="1" applyFill="1" applyBorder="1" applyAlignment="1">
      <alignment horizontal="right" wrapText="1"/>
    </xf>
    <xf numFmtId="49" fontId="3" fillId="0" borderId="2" xfId="0" applyNumberFormat="1" applyFont="1" applyFill="1" applyBorder="1" applyAlignment="1">
      <alignment horizontal="center"/>
    </xf>
    <xf numFmtId="177" fontId="3" fillId="5" borderId="41" xfId="0" applyNumberFormat="1" applyFont="1" applyFill="1" applyBorder="1" applyAlignment="1">
      <alignment horizontal="right" wrapText="1"/>
    </xf>
    <xf numFmtId="49" fontId="3" fillId="0" borderId="41" xfId="0" applyNumberFormat="1" applyFont="1" applyFill="1" applyBorder="1" applyAlignment="1">
      <alignment horizontal="center"/>
    </xf>
    <xf numFmtId="177" fontId="3" fillId="5" borderId="25" xfId="0" applyNumberFormat="1" applyFont="1" applyFill="1" applyBorder="1" applyAlignment="1">
      <alignment horizontal="right" wrapText="1"/>
    </xf>
    <xf numFmtId="177" fontId="3" fillId="5" borderId="24" xfId="0" applyNumberFormat="1" applyFont="1" applyFill="1" applyBorder="1" applyAlignment="1">
      <alignment horizontal="right" wrapText="1"/>
    </xf>
    <xf numFmtId="177" fontId="3" fillId="5" borderId="42" xfId="0" applyNumberFormat="1" applyFont="1" applyFill="1" applyBorder="1" applyAlignment="1">
      <alignment horizontal="right" wrapText="1"/>
    </xf>
    <xf numFmtId="49" fontId="3" fillId="0" borderId="42" xfId="0" applyNumberFormat="1" applyFont="1" applyFill="1" applyBorder="1" applyAlignment="1">
      <alignment horizontal="center"/>
    </xf>
    <xf numFmtId="176" fontId="3" fillId="4" borderId="2" xfId="0" applyNumberFormat="1" applyFont="1" applyFill="1" applyBorder="1" applyAlignment="1">
      <alignment horizontal="right" shrinkToFit="1"/>
    </xf>
    <xf numFmtId="49" fontId="3" fillId="4" borderId="2" xfId="0" applyNumberFormat="1" applyFont="1" applyFill="1" applyBorder="1" applyAlignment="1">
      <alignment horizontal="center"/>
    </xf>
    <xf numFmtId="176" fontId="3" fillId="5" borderId="2" xfId="0" applyNumberFormat="1" applyFont="1" applyFill="1" applyBorder="1" applyAlignment="1">
      <alignment horizontal="right" shrinkToFit="1"/>
    </xf>
    <xf numFmtId="3" fontId="3" fillId="0" borderId="28" xfId="0" applyNumberFormat="1" applyFont="1" applyFill="1" applyBorder="1" applyAlignment="1">
      <alignment shrinkToFit="1"/>
    </xf>
    <xf numFmtId="3" fontId="3" fillId="5" borderId="2" xfId="0" applyNumberFormat="1" applyFont="1" applyFill="1" applyBorder="1" applyAlignment="1">
      <alignment shrinkToFit="1"/>
    </xf>
    <xf numFmtId="0" fontId="4" fillId="0" borderId="0" xfId="0" applyFont="1" applyBorder="1" applyAlignment="1">
      <alignment horizontal="center" vertical="center"/>
    </xf>
    <xf numFmtId="49" fontId="3" fillId="5" borderId="24" xfId="0" applyNumberFormat="1" applyFont="1" applyFill="1" applyBorder="1" applyAlignment="1">
      <alignment horizontal="center"/>
    </xf>
    <xf numFmtId="49" fontId="3" fillId="5" borderId="25" xfId="0" applyNumberFormat="1" applyFont="1" applyFill="1" applyBorder="1" applyAlignment="1">
      <alignment horizontal="center"/>
    </xf>
    <xf numFmtId="49" fontId="3" fillId="5" borderId="41" xfId="0" applyNumberFormat="1" applyFont="1" applyFill="1" applyBorder="1" applyAlignment="1">
      <alignment horizontal="center"/>
    </xf>
    <xf numFmtId="49" fontId="3" fillId="5" borderId="42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3" fontId="3" fillId="5" borderId="25" xfId="0" applyNumberFormat="1" applyFont="1" applyFill="1" applyBorder="1" applyAlignment="1">
      <alignment shrinkToFit="1"/>
    </xf>
    <xf numFmtId="3" fontId="3" fillId="5" borderId="11" xfId="0" applyNumberFormat="1" applyFont="1" applyFill="1" applyBorder="1" applyAlignment="1">
      <alignment shrinkToFit="1"/>
    </xf>
    <xf numFmtId="3" fontId="3" fillId="5" borderId="24" xfId="0" applyNumberFormat="1" applyFont="1" applyFill="1" applyBorder="1" applyAlignment="1">
      <alignment shrinkToFit="1"/>
    </xf>
    <xf numFmtId="3" fontId="3" fillId="5" borderId="3" xfId="0" applyNumberFormat="1" applyFont="1" applyFill="1" applyBorder="1" applyAlignment="1">
      <alignment shrinkToFit="1"/>
    </xf>
    <xf numFmtId="3" fontId="3" fillId="5" borderId="12" xfId="0" applyNumberFormat="1" applyFont="1" applyFill="1" applyBorder="1" applyAlignment="1">
      <alignment shrinkToFit="1"/>
    </xf>
    <xf numFmtId="3" fontId="21" fillId="5" borderId="24" xfId="0" applyNumberFormat="1" applyFont="1" applyFill="1" applyBorder="1" applyAlignment="1">
      <alignment vertical="top" wrapText="1" shrinkToFit="1"/>
    </xf>
    <xf numFmtId="3" fontId="21" fillId="5" borderId="35" xfId="0" applyNumberFormat="1" applyFont="1" applyFill="1" applyBorder="1" applyAlignment="1">
      <alignment vertical="top" wrapText="1" shrinkToFit="1"/>
    </xf>
    <xf numFmtId="0" fontId="0" fillId="0" borderId="0" xfId="0" applyFont="1" applyBorder="1" applyAlignment="1">
      <alignment vertical="center"/>
    </xf>
    <xf numFmtId="0" fontId="0" fillId="0" borderId="30" xfId="0" applyFont="1" applyBorder="1" applyAlignment="1">
      <alignment vertical="center"/>
    </xf>
    <xf numFmtId="0" fontId="3" fillId="0" borderId="3" xfId="0" applyFont="1" applyBorder="1"/>
    <xf numFmtId="176" fontId="4" fillId="3" borderId="12" xfId="0" applyNumberFormat="1" applyFont="1" applyFill="1" applyBorder="1"/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22" fillId="0" borderId="0" xfId="0" applyFont="1"/>
    <xf numFmtId="176" fontId="6" fillId="5" borderId="35" xfId="0" applyNumberFormat="1" applyFont="1" applyFill="1" applyBorder="1"/>
    <xf numFmtId="176" fontId="6" fillId="5" borderId="24" xfId="0" applyNumberFormat="1" applyFont="1" applyFill="1" applyBorder="1"/>
    <xf numFmtId="176" fontId="6" fillId="6" borderId="24" xfId="0" applyNumberFormat="1" applyFont="1" applyFill="1" applyBorder="1"/>
    <xf numFmtId="176" fontId="6" fillId="6" borderId="35" xfId="0" applyNumberFormat="1" applyFont="1" applyFill="1" applyBorder="1"/>
    <xf numFmtId="0" fontId="8" fillId="0" borderId="8" xfId="0" applyFont="1" applyFill="1" applyBorder="1" applyAlignment="1">
      <alignment vertical="center" wrapText="1"/>
    </xf>
    <xf numFmtId="3" fontId="21" fillId="0" borderId="24" xfId="0" applyNumberFormat="1" applyFont="1" applyFill="1" applyBorder="1" applyAlignment="1">
      <alignment vertical="top" wrapText="1" shrinkToFit="1"/>
    </xf>
    <xf numFmtId="0" fontId="8" fillId="4" borderId="8" xfId="0" applyFont="1" applyFill="1" applyBorder="1" applyAlignment="1">
      <alignment wrapText="1"/>
    </xf>
    <xf numFmtId="49" fontId="3" fillId="0" borderId="37" xfId="0" applyNumberFormat="1" applyFont="1" applyFill="1" applyBorder="1" applyAlignment="1">
      <alignment horizontal="center"/>
    </xf>
    <xf numFmtId="0" fontId="8" fillId="0" borderId="1" xfId="0" applyFont="1" applyFill="1" applyBorder="1"/>
    <xf numFmtId="0" fontId="8" fillId="0" borderId="24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vertical="center" wrapText="1"/>
    </xf>
    <xf numFmtId="0" fontId="9" fillId="0" borderId="24" xfId="0" applyFont="1" applyFill="1" applyBorder="1"/>
    <xf numFmtId="176" fontId="3" fillId="5" borderId="37" xfId="0" applyNumberFormat="1" applyFont="1" applyFill="1" applyBorder="1" applyAlignment="1">
      <alignment horizontal="right" shrinkToFit="1"/>
    </xf>
    <xf numFmtId="49" fontId="3" fillId="5" borderId="37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13" fillId="0" borderId="24" xfId="0" applyFont="1" applyBorder="1"/>
    <xf numFmtId="49" fontId="3" fillId="0" borderId="24" xfId="0" applyNumberFormat="1" applyFont="1" applyBorder="1" applyAlignment="1">
      <alignment horizontal="center"/>
    </xf>
    <xf numFmtId="3" fontId="3" fillId="5" borderId="0" xfId="0" applyNumberFormat="1" applyFont="1" applyFill="1" applyBorder="1" applyAlignment="1">
      <alignment horizontal="right" shrinkToFit="1"/>
    </xf>
    <xf numFmtId="3" fontId="3" fillId="5" borderId="24" xfId="0" applyNumberFormat="1" applyFont="1" applyFill="1" applyBorder="1" applyAlignment="1">
      <alignment horizontal="right" shrinkToFit="1"/>
    </xf>
    <xf numFmtId="49" fontId="3" fillId="0" borderId="44" xfId="0" applyNumberFormat="1" applyFont="1" applyBorder="1" applyAlignment="1">
      <alignment horizontal="center"/>
    </xf>
    <xf numFmtId="177" fontId="3" fillId="5" borderId="24" xfId="0" applyNumberFormat="1" applyFont="1" applyFill="1" applyBorder="1"/>
    <xf numFmtId="177" fontId="3" fillId="5" borderId="43" xfId="0" applyNumberFormat="1" applyFont="1" applyFill="1" applyBorder="1"/>
    <xf numFmtId="49" fontId="3" fillId="5" borderId="44" xfId="0" applyNumberFormat="1" applyFont="1" applyFill="1" applyBorder="1" applyAlignment="1">
      <alignment horizontal="center"/>
    </xf>
    <xf numFmtId="49" fontId="3" fillId="5" borderId="43" xfId="0" applyNumberFormat="1" applyFont="1" applyFill="1" applyBorder="1" applyAlignment="1">
      <alignment horizontal="center"/>
    </xf>
    <xf numFmtId="176" fontId="6" fillId="5" borderId="23" xfId="0" applyNumberFormat="1" applyFont="1" applyFill="1" applyBorder="1"/>
    <xf numFmtId="176" fontId="6" fillId="4" borderId="24" xfId="0" applyNumberFormat="1" applyFont="1" applyFill="1" applyBorder="1"/>
    <xf numFmtId="176" fontId="4" fillId="4" borderId="35" xfId="0" applyNumberFormat="1" applyFont="1" applyFill="1" applyBorder="1"/>
    <xf numFmtId="176" fontId="6" fillId="4" borderId="35" xfId="0" applyNumberFormat="1" applyFont="1" applyFill="1" applyBorder="1"/>
    <xf numFmtId="3" fontId="23" fillId="4" borderId="24" xfId="0" applyNumberFormat="1" applyFont="1" applyFill="1" applyBorder="1" applyAlignment="1">
      <alignment vertical="top" wrapText="1" shrinkToFit="1"/>
    </xf>
    <xf numFmtId="3" fontId="21" fillId="4" borderId="24" xfId="0" applyNumberFormat="1" applyFont="1" applyFill="1" applyBorder="1" applyAlignment="1">
      <alignment vertical="top" wrapText="1" shrinkToFit="1"/>
    </xf>
    <xf numFmtId="3" fontId="3" fillId="0" borderId="11" xfId="0" applyNumberFormat="1" applyFont="1" applyFill="1" applyBorder="1" applyAlignment="1">
      <alignment shrinkToFit="1"/>
    </xf>
    <xf numFmtId="178" fontId="3" fillId="5" borderId="44" xfId="0" applyNumberFormat="1" applyFont="1" applyFill="1" applyBorder="1" applyAlignment="1">
      <alignment horizontal="right"/>
    </xf>
    <xf numFmtId="178" fontId="3" fillId="5" borderId="24" xfId="0" applyNumberFormat="1" applyFont="1" applyFill="1" applyBorder="1" applyAlignment="1">
      <alignment horizontal="right"/>
    </xf>
    <xf numFmtId="178" fontId="3" fillId="5" borderId="24" xfId="0" applyNumberFormat="1" applyFont="1" applyFill="1" applyBorder="1"/>
    <xf numFmtId="178" fontId="3" fillId="5" borderId="43" xfId="0" applyNumberFormat="1" applyFont="1" applyFill="1" applyBorder="1"/>
    <xf numFmtId="0" fontId="8" fillId="0" borderId="8" xfId="0" applyFont="1" applyFill="1" applyBorder="1" applyAlignment="1">
      <alignment wrapText="1"/>
    </xf>
    <xf numFmtId="177" fontId="3" fillId="0" borderId="2" xfId="0" applyNumberFormat="1" applyFont="1" applyFill="1" applyBorder="1" applyAlignment="1">
      <alignment horizontal="right" wrapText="1"/>
    </xf>
    <xf numFmtId="177" fontId="3" fillId="0" borderId="24" xfId="0" applyNumberFormat="1" applyFont="1" applyFill="1" applyBorder="1" applyAlignment="1">
      <alignment horizontal="right" wrapText="1"/>
    </xf>
    <xf numFmtId="49" fontId="3" fillId="0" borderId="44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right" shrinkToFit="1"/>
    </xf>
    <xf numFmtId="3" fontId="3" fillId="0" borderId="24" xfId="0" applyNumberFormat="1" applyFont="1" applyFill="1" applyBorder="1" applyAlignment="1">
      <alignment horizontal="right" shrinkToFit="1"/>
    </xf>
    <xf numFmtId="176" fontId="6" fillId="3" borderId="12" xfId="0" applyNumberFormat="1" applyFont="1" applyFill="1" applyBorder="1"/>
    <xf numFmtId="176" fontId="3" fillId="0" borderId="45" xfId="0" applyNumberFormat="1" applyFont="1" applyFill="1" applyBorder="1" applyAlignment="1">
      <alignment horizontal="right" shrinkToFit="1"/>
    </xf>
    <xf numFmtId="176" fontId="3" fillId="0" borderId="46" xfId="0" applyNumberFormat="1" applyFont="1" applyFill="1" applyBorder="1" applyAlignment="1">
      <alignment horizontal="right" shrinkToFit="1"/>
    </xf>
    <xf numFmtId="176" fontId="3" fillId="0" borderId="47" xfId="0" applyNumberFormat="1" applyFont="1" applyFill="1" applyBorder="1" applyAlignment="1">
      <alignment horizontal="right" shrinkToFit="1"/>
    </xf>
    <xf numFmtId="176" fontId="3" fillId="0" borderId="48" xfId="0" applyNumberFormat="1" applyFont="1" applyFill="1" applyBorder="1" applyAlignment="1">
      <alignment horizontal="right" shrinkToFit="1"/>
    </xf>
    <xf numFmtId="49" fontId="3" fillId="0" borderId="45" xfId="0" applyNumberFormat="1" applyFont="1" applyFill="1" applyBorder="1" applyAlignment="1">
      <alignment horizontal="center"/>
    </xf>
    <xf numFmtId="49" fontId="3" fillId="0" borderId="46" xfId="0" applyNumberFormat="1" applyFont="1" applyFill="1" applyBorder="1" applyAlignment="1">
      <alignment horizontal="center"/>
    </xf>
    <xf numFmtId="49" fontId="3" fillId="0" borderId="47" xfId="0" applyNumberFormat="1" applyFont="1" applyFill="1" applyBorder="1" applyAlignment="1">
      <alignment horizontal="center"/>
    </xf>
    <xf numFmtId="49" fontId="3" fillId="0" borderId="48" xfId="0" applyNumberFormat="1" applyFont="1" applyFill="1" applyBorder="1" applyAlignment="1">
      <alignment horizontal="center"/>
    </xf>
    <xf numFmtId="177" fontId="3" fillId="0" borderId="49" xfId="0" applyNumberFormat="1" applyFont="1" applyFill="1" applyBorder="1" applyAlignment="1">
      <alignment horizontal="right" wrapText="1"/>
    </xf>
    <xf numFmtId="177" fontId="3" fillId="0" borderId="50" xfId="0" applyNumberFormat="1" applyFont="1" applyFill="1" applyBorder="1" applyAlignment="1">
      <alignment horizontal="right" wrapText="1"/>
    </xf>
    <xf numFmtId="177" fontId="3" fillId="0" borderId="47" xfId="0" applyNumberFormat="1" applyFont="1" applyFill="1" applyBorder="1" applyAlignment="1">
      <alignment horizontal="right" wrapText="1"/>
    </xf>
    <xf numFmtId="177" fontId="3" fillId="0" borderId="32" xfId="0" applyNumberFormat="1" applyFont="1" applyFill="1" applyBorder="1" applyAlignment="1">
      <alignment horizontal="right" wrapText="1"/>
    </xf>
    <xf numFmtId="49" fontId="3" fillId="0" borderId="49" xfId="0" applyNumberFormat="1" applyFont="1" applyFill="1" applyBorder="1" applyAlignment="1">
      <alignment horizontal="center"/>
    </xf>
    <xf numFmtId="49" fontId="3" fillId="0" borderId="50" xfId="0" applyNumberFormat="1" applyFont="1" applyFill="1" applyBorder="1" applyAlignment="1">
      <alignment horizontal="center"/>
    </xf>
    <xf numFmtId="49" fontId="3" fillId="0" borderId="32" xfId="0" applyNumberFormat="1" applyFont="1" applyFill="1" applyBorder="1" applyAlignment="1">
      <alignment horizontal="center"/>
    </xf>
    <xf numFmtId="3" fontId="3" fillId="6" borderId="3" xfId="0" applyNumberFormat="1" applyFont="1" applyFill="1" applyBorder="1" applyAlignment="1">
      <alignment shrinkToFit="1"/>
    </xf>
    <xf numFmtId="3" fontId="3" fillId="6" borderId="2" xfId="0" applyNumberFormat="1" applyFont="1" applyFill="1" applyBorder="1" applyAlignment="1">
      <alignment shrinkToFit="1"/>
    </xf>
    <xf numFmtId="3" fontId="3" fillId="6" borderId="24" xfId="0" applyNumberFormat="1" applyFont="1" applyFill="1" applyBorder="1" applyAlignment="1">
      <alignment shrinkToFit="1"/>
    </xf>
    <xf numFmtId="3" fontId="3" fillId="6" borderId="37" xfId="0" applyNumberFormat="1" applyFont="1" applyFill="1" applyBorder="1" applyAlignment="1">
      <alignment shrinkToFit="1"/>
    </xf>
    <xf numFmtId="176" fontId="6" fillId="6" borderId="23" xfId="0" applyNumberFormat="1" applyFont="1" applyFill="1" applyBorder="1"/>
    <xf numFmtId="0" fontId="13" fillId="0" borderId="3" xfId="0" applyFont="1" applyBorder="1"/>
    <xf numFmtId="0" fontId="13" fillId="0" borderId="3" xfId="0" applyFont="1" applyFill="1" applyBorder="1"/>
    <xf numFmtId="0" fontId="8" fillId="0" borderId="24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3" fillId="0" borderId="11" xfId="0" applyFont="1" applyFill="1" applyBorder="1"/>
    <xf numFmtId="0" fontId="8" fillId="0" borderId="3" xfId="0" applyFont="1" applyFill="1" applyBorder="1"/>
    <xf numFmtId="0" fontId="3" fillId="0" borderId="11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3" fillId="0" borderId="24" xfId="0" applyFont="1" applyFill="1" applyBorder="1" applyAlignment="1">
      <alignment wrapText="1"/>
    </xf>
    <xf numFmtId="0" fontId="3" fillId="0" borderId="1" xfId="0" applyFont="1" applyFill="1" applyBorder="1" applyAlignment="1"/>
    <xf numFmtId="0" fontId="3" fillId="0" borderId="5" xfId="0" applyFont="1" applyFill="1" applyBorder="1" applyAlignment="1"/>
    <xf numFmtId="0" fontId="3" fillId="0" borderId="8" xfId="0" applyFont="1" applyFill="1" applyBorder="1" applyAlignment="1"/>
    <xf numFmtId="0" fontId="8" fillId="4" borderId="1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0" borderId="11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0" fontId="8" fillId="4" borderId="24" xfId="0" applyFont="1" applyFill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8" xfId="0" applyFont="1" applyFill="1" applyBorder="1"/>
    <xf numFmtId="178" fontId="3" fillId="0" borderId="45" xfId="0" applyNumberFormat="1" applyFont="1" applyFill="1" applyBorder="1" applyAlignment="1">
      <alignment horizontal="right"/>
    </xf>
    <xf numFmtId="178" fontId="3" fillId="0" borderId="47" xfId="0" applyNumberFormat="1" applyFont="1" applyFill="1" applyBorder="1" applyAlignment="1">
      <alignment horizontal="right"/>
    </xf>
    <xf numFmtId="178" fontId="3" fillId="0" borderId="47" xfId="0" applyNumberFormat="1" applyFont="1" applyFill="1" applyBorder="1"/>
    <xf numFmtId="178" fontId="3" fillId="0" borderId="48" xfId="0" applyNumberFormat="1" applyFont="1" applyFill="1" applyBorder="1"/>
    <xf numFmtId="3" fontId="15" fillId="0" borderId="17" xfId="0" applyNumberFormat="1" applyFont="1" applyFill="1" applyBorder="1" applyAlignment="1">
      <alignment shrinkToFi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/>
    <xf numFmtId="0" fontId="9" fillId="0" borderId="24" xfId="0" applyFont="1" applyBorder="1"/>
    <xf numFmtId="0" fontId="5" fillId="0" borderId="24" xfId="0" applyFont="1" applyBorder="1"/>
    <xf numFmtId="0" fontId="5" fillId="0" borderId="24" xfId="0" applyFont="1" applyFill="1" applyBorder="1"/>
    <xf numFmtId="0" fontId="3" fillId="0" borderId="56" xfId="0" applyFont="1" applyFill="1" applyBorder="1" applyAlignment="1"/>
    <xf numFmtId="0" fontId="9" fillId="0" borderId="57" xfId="0" applyFont="1" applyFill="1" applyBorder="1"/>
    <xf numFmtId="0" fontId="3" fillId="0" borderId="18" xfId="0" applyFont="1" applyFill="1" applyBorder="1"/>
    <xf numFmtId="0" fontId="9" fillId="0" borderId="20" xfId="0" applyFont="1" applyFill="1" applyBorder="1"/>
    <xf numFmtId="0" fontId="13" fillId="0" borderId="20" xfId="0" applyFont="1" applyFill="1" applyBorder="1"/>
    <xf numFmtId="0" fontId="3" fillId="0" borderId="11" xfId="0" applyFont="1" applyFill="1" applyBorder="1" applyAlignment="1"/>
    <xf numFmtId="0" fontId="3" fillId="0" borderId="24" xfId="0" applyFont="1" applyFill="1" applyBorder="1" applyAlignment="1"/>
    <xf numFmtId="0" fontId="5" fillId="0" borderId="57" xfId="0" applyFont="1" applyFill="1" applyBorder="1"/>
    <xf numFmtId="0" fontId="3" fillId="0" borderId="1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5" xfId="0" applyFont="1" applyBorder="1" applyAlignment="1">
      <alignment wrapText="1"/>
    </xf>
    <xf numFmtId="176" fontId="6" fillId="4" borderId="23" xfId="0" applyNumberFormat="1" applyFont="1" applyFill="1" applyBorder="1"/>
    <xf numFmtId="3" fontId="3" fillId="4" borderId="23" xfId="0" applyNumberFormat="1" applyFont="1" applyFill="1" applyBorder="1" applyAlignment="1">
      <alignment shrinkToFit="1"/>
    </xf>
    <xf numFmtId="3" fontId="3" fillId="4" borderId="24" xfId="0" applyNumberFormat="1" applyFont="1" applyFill="1" applyBorder="1" applyAlignment="1">
      <alignment shrinkToFit="1"/>
    </xf>
    <xf numFmtId="3" fontId="23" fillId="5" borderId="24" xfId="0" applyNumberFormat="1" applyFont="1" applyFill="1" applyBorder="1" applyAlignment="1">
      <alignment vertical="top" wrapText="1" shrinkToFit="1"/>
    </xf>
    <xf numFmtId="0" fontId="7" fillId="7" borderId="12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3" fontId="3" fillId="2" borderId="28" xfId="0" applyNumberFormat="1" applyFont="1" applyFill="1" applyBorder="1" applyAlignment="1">
      <alignment shrinkToFit="1"/>
    </xf>
    <xf numFmtId="0" fontId="4" fillId="0" borderId="0" xfId="0" applyFont="1" applyBorder="1" applyAlignment="1">
      <alignment horizontal="left" vertical="center" wrapText="1"/>
    </xf>
    <xf numFmtId="177" fontId="20" fillId="0" borderId="33" xfId="0" applyNumberFormat="1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3" fontId="23" fillId="0" borderId="11" xfId="0" applyNumberFormat="1" applyFont="1" applyFill="1" applyBorder="1" applyAlignment="1">
      <alignment horizontal="center" vertical="center" wrapText="1" shrinkToFit="1"/>
    </xf>
    <xf numFmtId="3" fontId="23" fillId="0" borderId="2" xfId="0" applyNumberFormat="1" applyFont="1" applyFill="1" applyBorder="1" applyAlignment="1">
      <alignment horizontal="center" vertical="center" wrapText="1" shrinkToFit="1"/>
    </xf>
    <xf numFmtId="3" fontId="23" fillId="0" borderId="3" xfId="0" applyNumberFormat="1" applyFont="1" applyFill="1" applyBorder="1" applyAlignment="1">
      <alignment horizontal="center" vertical="center" wrapText="1" shrinkToFit="1"/>
    </xf>
    <xf numFmtId="3" fontId="10" fillId="0" borderId="11" xfId="0" applyNumberFormat="1" applyFont="1" applyFill="1" applyBorder="1" applyAlignment="1">
      <alignment horizontal="center" vertical="center" shrinkToFit="1"/>
    </xf>
    <xf numFmtId="3" fontId="5" fillId="0" borderId="2" xfId="0" applyNumberFormat="1" applyFont="1" applyFill="1" applyBorder="1" applyAlignment="1">
      <alignment horizontal="center" vertical="center" shrinkToFit="1"/>
    </xf>
    <xf numFmtId="3" fontId="5" fillId="0" borderId="3" xfId="0" applyNumberFormat="1" applyFont="1" applyFill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77" fontId="22" fillId="3" borderId="51" xfId="0" applyNumberFormat="1" applyFont="1" applyFill="1" applyBorder="1" applyAlignment="1">
      <alignment horizontal="center" vertical="center" wrapText="1"/>
    </xf>
    <xf numFmtId="177" fontId="22" fillId="3" borderId="42" xfId="0" applyNumberFormat="1" applyFont="1" applyFill="1" applyBorder="1" applyAlignment="1">
      <alignment horizontal="center" vertical="center" wrapText="1"/>
    </xf>
    <xf numFmtId="177" fontId="22" fillId="3" borderId="52" xfId="0" applyNumberFormat="1" applyFont="1" applyFill="1" applyBorder="1" applyAlignment="1">
      <alignment horizontal="center" vertical="center" wrapText="1"/>
    </xf>
    <xf numFmtId="177" fontId="4" fillId="3" borderId="53" xfId="0" applyNumberFormat="1" applyFont="1" applyFill="1" applyBorder="1" applyAlignment="1">
      <alignment horizontal="center" wrapText="1"/>
    </xf>
    <xf numFmtId="177" fontId="4" fillId="3" borderId="54" xfId="0" applyNumberFormat="1" applyFont="1" applyFill="1" applyBorder="1" applyAlignment="1">
      <alignment horizontal="center" wrapText="1"/>
    </xf>
    <xf numFmtId="177" fontId="4" fillId="3" borderId="55" xfId="0" applyNumberFormat="1" applyFont="1" applyFill="1" applyBorder="1" applyAlignment="1">
      <alignment horizontal="center" wrapText="1"/>
    </xf>
    <xf numFmtId="177" fontId="4" fillId="0" borderId="2" xfId="0" applyNumberFormat="1" applyFont="1" applyFill="1" applyBorder="1" applyAlignment="1">
      <alignment horizontal="right"/>
    </xf>
    <xf numFmtId="177" fontId="8" fillId="0" borderId="2" xfId="0" applyNumberFormat="1" applyFont="1" applyFill="1" applyBorder="1" applyAlignment="1">
      <alignment horizontal="right"/>
    </xf>
    <xf numFmtId="0" fontId="4" fillId="0" borderId="10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177" fontId="3" fillId="3" borderId="12" xfId="0" applyNumberFormat="1" applyFont="1" applyFill="1" applyBorder="1" applyAlignment="1">
      <alignment horizontal="right" vertical="center" wrapText="1"/>
    </xf>
    <xf numFmtId="177" fontId="3" fillId="3" borderId="12" xfId="0" applyNumberFormat="1" applyFont="1" applyFill="1" applyBorder="1" applyAlignment="1">
      <alignment horizontal="right" vertical="center"/>
    </xf>
    <xf numFmtId="177" fontId="3" fillId="3" borderId="11" xfId="0" applyNumberFormat="1" applyFont="1" applyFill="1" applyBorder="1" applyAlignment="1">
      <alignment horizontal="center" wrapText="1"/>
    </xf>
    <xf numFmtId="0" fontId="8" fillId="2" borderId="33" xfId="0" applyFont="1" applyFill="1" applyBorder="1" applyAlignment="1">
      <alignment horizontal="right"/>
    </xf>
    <xf numFmtId="0" fontId="8" fillId="2" borderId="3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4" fillId="2" borderId="38" xfId="0" applyFont="1" applyFill="1" applyBorder="1" applyAlignment="1">
      <alignment horizontal="right"/>
    </xf>
    <xf numFmtId="0" fontId="8" fillId="2" borderId="39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/>
    </xf>
    <xf numFmtId="0" fontId="8" fillId="2" borderId="38" xfId="0" applyFont="1" applyFill="1" applyBorder="1" applyAlignment="1">
      <alignment horizontal="right"/>
    </xf>
    <xf numFmtId="176" fontId="4" fillId="0" borderId="12" xfId="0" applyNumberFormat="1" applyFont="1" applyFill="1" applyBorder="1" applyAlignment="1">
      <alignment horizontal="left" vertical="center"/>
    </xf>
    <xf numFmtId="176" fontId="8" fillId="0" borderId="12" xfId="0" applyNumberFormat="1" applyFont="1" applyFill="1" applyBorder="1" applyAlignment="1">
      <alignment horizontal="left" vertical="center"/>
    </xf>
    <xf numFmtId="177" fontId="3" fillId="3" borderId="12" xfId="0" applyNumberFormat="1" applyFont="1" applyFill="1" applyBorder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7" fillId="0" borderId="1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177" fontId="3" fillId="3" borderId="5" xfId="0" applyNumberFormat="1" applyFont="1" applyFill="1" applyBorder="1" applyAlignment="1">
      <alignment horizontal="right"/>
    </xf>
    <xf numFmtId="177" fontId="3" fillId="3" borderId="17" xfId="0" applyNumberFormat="1" applyFont="1" applyFill="1" applyBorder="1" applyAlignment="1">
      <alignment horizontal="right"/>
    </xf>
    <xf numFmtId="0" fontId="8" fillId="0" borderId="9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0" fontId="0" fillId="0" borderId="1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176" fontId="4" fillId="4" borderId="12" xfId="0" applyNumberFormat="1" applyFont="1" applyFill="1" applyBorder="1" applyAlignment="1">
      <alignment horizontal="left" vertical="center"/>
    </xf>
    <xf numFmtId="176" fontId="8" fillId="4" borderId="12" xfId="0" applyNumberFormat="1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  <xf numFmtId="0" fontId="8" fillId="4" borderId="20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0" fontId="8" fillId="4" borderId="21" xfId="0" applyFont="1" applyFill="1" applyBorder="1" applyAlignment="1">
      <alignment horizontal="left" vertical="center"/>
    </xf>
    <xf numFmtId="3" fontId="23" fillId="5" borderId="11" xfId="0" applyNumberFormat="1" applyFont="1" applyFill="1" applyBorder="1" applyAlignment="1">
      <alignment horizontal="left" vertical="top" wrapText="1" shrinkToFit="1"/>
    </xf>
    <xf numFmtId="3" fontId="15" fillId="5" borderId="2" xfId="0" applyNumberFormat="1" applyFont="1" applyFill="1" applyBorder="1" applyAlignment="1">
      <alignment horizontal="left" vertical="top" wrapText="1" shrinkToFit="1"/>
    </xf>
    <xf numFmtId="3" fontId="15" fillId="5" borderId="37" xfId="0" applyNumberFormat="1" applyFont="1" applyFill="1" applyBorder="1" applyAlignment="1">
      <alignment horizontal="left" vertical="top" wrapText="1" shrinkToFit="1"/>
    </xf>
    <xf numFmtId="0" fontId="4" fillId="2" borderId="10" xfId="0" applyFont="1" applyFill="1" applyBorder="1" applyAlignment="1">
      <alignment horizontal="left" vertical="top" wrapText="1"/>
    </xf>
    <xf numFmtId="0" fontId="4" fillId="2" borderId="31" xfId="0" applyFont="1" applyFill="1" applyBorder="1" applyAlignment="1">
      <alignment horizontal="left" vertical="top"/>
    </xf>
    <xf numFmtId="0" fontId="4" fillId="2" borderId="16" xfId="0" applyFont="1" applyFill="1" applyBorder="1" applyAlignment="1">
      <alignment horizontal="left" vertical="top"/>
    </xf>
    <xf numFmtId="0" fontId="24" fillId="5" borderId="0" xfId="0" applyFont="1" applyFill="1" applyBorder="1" applyAlignment="1">
      <alignment horizontal="center" vertical="center"/>
    </xf>
    <xf numFmtId="0" fontId="24" fillId="5" borderId="17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left" vertical="top" wrapText="1"/>
    </xf>
    <xf numFmtId="0" fontId="0" fillId="0" borderId="16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8" fillId="4" borderId="1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colors>
    <mruColors>
      <color rgb="FFFFFFCC"/>
      <color rgb="FFFFFF99"/>
      <color rgb="FFFFE9FF"/>
      <color rgb="FF000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18</xdr:row>
      <xdr:rowOff>323850</xdr:rowOff>
    </xdr:from>
    <xdr:to>
      <xdr:col>16</xdr:col>
      <xdr:colOff>1438275</xdr:colOff>
      <xdr:row>34</xdr:row>
      <xdr:rowOff>85725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70532E67-C017-4D6C-B755-C687C78BC61E}"/>
            </a:ext>
          </a:extLst>
        </xdr:cNvPr>
        <xdr:cNvSpPr/>
      </xdr:nvSpPr>
      <xdr:spPr>
        <a:xfrm>
          <a:off x="3981450" y="7477125"/>
          <a:ext cx="16621125" cy="52768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4800"/>
            <a:t>このシートには、</a:t>
          </a:r>
          <a:r>
            <a:rPr kumimoji="1" lang="ja-JP" altLang="en-US" sz="4800">
              <a:solidFill>
                <a:srgbClr val="FFFF00"/>
              </a:solidFill>
            </a:rPr>
            <a:t>「圏域設定のみ」</a:t>
          </a:r>
          <a:r>
            <a:rPr kumimoji="1" lang="ja-JP" altLang="en-US" sz="4800"/>
            <a:t>の入力となっており、</a:t>
          </a:r>
          <a:endParaRPr kumimoji="1" lang="en-US" altLang="ja-JP" sz="4800"/>
        </a:p>
        <a:p>
          <a:pPr algn="ctr"/>
          <a:r>
            <a:rPr kumimoji="1" lang="ja-JP" altLang="en-US" sz="4800"/>
            <a:t>原則入力箇所はありません。</a:t>
          </a:r>
          <a:endParaRPr kumimoji="1" lang="en-US" altLang="ja-JP" sz="4800"/>
        </a:p>
        <a:p>
          <a:pPr algn="ctr"/>
          <a:r>
            <a:rPr kumimoji="1" lang="ja-JP" altLang="en-US" sz="4800"/>
            <a:t>各事業で、</a:t>
          </a:r>
          <a:r>
            <a:rPr kumimoji="1" lang="ja-JP" altLang="en-US" sz="4800">
              <a:solidFill>
                <a:srgbClr val="FF0000"/>
              </a:solidFill>
            </a:rPr>
            <a:t>支出科目を追加をした場は、記載してください。</a:t>
          </a:r>
          <a:endParaRPr kumimoji="1" lang="en-US" altLang="ja-JP" sz="4800">
            <a:solidFill>
              <a:srgbClr val="FF0000"/>
            </a:solidFill>
          </a:endParaRPr>
        </a:p>
        <a:p>
          <a:pPr algn="ctr"/>
          <a:endParaRPr kumimoji="1" lang="ja-JP" altLang="en-US" sz="48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E9FF"/>
    <pageSetUpPr fitToPage="1"/>
  </sheetPr>
  <dimension ref="A1:V66"/>
  <sheetViews>
    <sheetView view="pageBreakPreview" topLeftCell="B10" zoomScaleSheetLayoutView="100" workbookViewId="0">
      <selection activeCell="E22" sqref="E22"/>
    </sheetView>
  </sheetViews>
  <sheetFormatPr defaultRowHeight="13.5"/>
  <cols>
    <col min="1" max="1" width="9.125" hidden="1" customWidth="1"/>
    <col min="2" max="3" width="2.875" customWidth="1"/>
    <col min="4" max="4" width="39.25" customWidth="1"/>
    <col min="5" max="5" width="20.625" customWidth="1"/>
    <col min="6" max="6" width="3.375" customWidth="1"/>
    <col min="7" max="7" width="4.625" customWidth="1"/>
    <col min="8" max="8" width="3.375" customWidth="1"/>
    <col min="9" max="9" width="20.625" customWidth="1"/>
    <col min="10" max="10" width="50.625" customWidth="1"/>
    <col min="11" max="11" width="20.625" customWidth="1"/>
    <col min="12" max="12" width="3.375" customWidth="1"/>
    <col min="13" max="13" width="4.625" customWidth="1"/>
    <col min="14" max="14" width="3.375" customWidth="1"/>
    <col min="15" max="15" width="20.625" customWidth="1"/>
    <col min="16" max="16" width="50.625" customWidth="1"/>
    <col min="17" max="17" width="20.625" customWidth="1"/>
    <col min="18" max="18" width="3.375" customWidth="1"/>
    <col min="19" max="19" width="4.625" customWidth="1"/>
    <col min="20" max="20" width="3.375" customWidth="1"/>
    <col min="21" max="21" width="20.625" customWidth="1"/>
    <col min="22" max="22" width="50.625" customWidth="1"/>
    <col min="23" max="23" width="0.75" customWidth="1"/>
  </cols>
  <sheetData>
    <row r="1" spans="2:22" ht="21.75" customHeight="1">
      <c r="B1" s="1" t="s">
        <v>24</v>
      </c>
    </row>
    <row r="2" spans="2:22" ht="60" customHeight="1">
      <c r="B2" s="212" t="s">
        <v>91</v>
      </c>
      <c r="C2" s="212"/>
      <c r="D2" s="212"/>
      <c r="E2" s="212"/>
      <c r="F2" s="212"/>
      <c r="G2" s="212"/>
      <c r="H2" s="2" t="s">
        <v>28</v>
      </c>
      <c r="I2" s="73" t="s">
        <v>112</v>
      </c>
      <c r="J2" s="2" t="s">
        <v>49</v>
      </c>
      <c r="K2" s="2"/>
      <c r="L2" s="2"/>
      <c r="M2" s="2"/>
      <c r="N2" s="2"/>
      <c r="O2" s="2"/>
      <c r="P2" s="2"/>
      <c r="Q2" s="249" t="s">
        <v>50</v>
      </c>
      <c r="R2" s="249"/>
      <c r="S2" s="249"/>
      <c r="T2" s="249"/>
      <c r="U2" s="250"/>
      <c r="V2" s="250"/>
    </row>
    <row r="3" spans="2:22" ht="5.25" customHeight="1">
      <c r="I3" s="26"/>
      <c r="J3" s="26"/>
      <c r="O3" s="26"/>
      <c r="P3" s="26"/>
      <c r="U3" s="26"/>
      <c r="V3" s="26"/>
    </row>
    <row r="4" spans="2:22" ht="23.25" customHeight="1">
      <c r="B4" s="252" t="s">
        <v>14</v>
      </c>
      <c r="C4" s="253"/>
      <c r="D4" s="253"/>
      <c r="E4" s="253"/>
      <c r="F4" s="253"/>
      <c r="G4" s="253"/>
      <c r="H4" s="254"/>
      <c r="I4" s="205" t="s">
        <v>11</v>
      </c>
      <c r="J4" s="251"/>
      <c r="K4" s="251"/>
      <c r="L4" s="251"/>
      <c r="M4" s="251"/>
      <c r="N4" s="251"/>
      <c r="O4" s="205" t="s">
        <v>12</v>
      </c>
      <c r="P4" s="251"/>
      <c r="Q4" s="251"/>
      <c r="R4" s="251"/>
      <c r="S4" s="251"/>
      <c r="T4" s="251"/>
      <c r="U4" s="205" t="s">
        <v>13</v>
      </c>
      <c r="V4" s="24"/>
    </row>
    <row r="5" spans="2:22" ht="27.95" customHeight="1">
      <c r="B5" s="3"/>
      <c r="C5" s="255" t="s">
        <v>44</v>
      </c>
      <c r="D5" s="256"/>
      <c r="E5" s="256"/>
      <c r="F5" s="256"/>
      <c r="G5" s="256"/>
      <c r="H5" s="257"/>
      <c r="I5" s="157">
        <f>'様式10（包括的支援事業）'!I5</f>
        <v>0</v>
      </c>
      <c r="J5" s="246" t="s">
        <v>43</v>
      </c>
      <c r="K5" s="247"/>
      <c r="L5" s="247"/>
      <c r="M5" s="247"/>
      <c r="N5" s="247"/>
      <c r="O5" s="157">
        <f>'様式10（包括的支援事業）'!O5</f>
        <v>0</v>
      </c>
      <c r="P5" s="246" t="s">
        <v>43</v>
      </c>
      <c r="Q5" s="247"/>
      <c r="R5" s="247"/>
      <c r="S5" s="247"/>
      <c r="T5" s="247"/>
      <c r="U5" s="157">
        <f>'様式10（包括的支援事業）'!U5</f>
        <v>0</v>
      </c>
      <c r="V5" s="25"/>
    </row>
    <row r="6" spans="2:22" ht="27.95" customHeight="1">
      <c r="B6" s="3"/>
      <c r="C6" s="258" t="s">
        <v>16</v>
      </c>
      <c r="D6" s="259"/>
      <c r="E6" s="259"/>
      <c r="F6" s="259"/>
      <c r="G6" s="259"/>
      <c r="H6" s="260"/>
      <c r="I6" s="96">
        <f>'様式10 (認知症地域支援・ケア向上事業)'!I6</f>
        <v>0</v>
      </c>
      <c r="J6" s="246" t="s">
        <v>45</v>
      </c>
      <c r="K6" s="247"/>
      <c r="L6" s="247"/>
      <c r="M6" s="247"/>
      <c r="N6" s="247"/>
      <c r="O6" s="96">
        <f>'様式10 (認知症地域支援・ケア向上事業)'!O6</f>
        <v>0</v>
      </c>
      <c r="P6" s="246" t="s">
        <v>45</v>
      </c>
      <c r="Q6" s="247"/>
      <c r="R6" s="247"/>
      <c r="S6" s="247"/>
      <c r="T6" s="247"/>
      <c r="U6" s="96">
        <f>'様式10 (認知症地域支援・ケア向上事業)'!U6</f>
        <v>0</v>
      </c>
      <c r="V6" s="25"/>
    </row>
    <row r="7" spans="2:22" ht="27.95" customHeight="1">
      <c r="B7" s="88"/>
      <c r="C7" s="263" t="s">
        <v>70</v>
      </c>
      <c r="D7" s="264"/>
      <c r="E7" s="264"/>
      <c r="F7" s="264"/>
      <c r="G7" s="264"/>
      <c r="H7" s="265"/>
      <c r="I7" s="97">
        <f>'様式10 (介護予防把握事業）'!I7</f>
        <v>0</v>
      </c>
      <c r="J7" s="246" t="s">
        <v>70</v>
      </c>
      <c r="K7" s="247"/>
      <c r="L7" s="247"/>
      <c r="M7" s="247"/>
      <c r="N7" s="247"/>
      <c r="O7" s="97">
        <f>'様式10 (介護予防把握事業）'!O7</f>
        <v>0</v>
      </c>
      <c r="P7" s="246" t="s">
        <v>70</v>
      </c>
      <c r="Q7" s="247"/>
      <c r="R7" s="247"/>
      <c r="S7" s="247"/>
      <c r="T7" s="247"/>
      <c r="U7" s="97">
        <f>'様式10 (介護予防把握事業）'!U7</f>
        <v>0</v>
      </c>
      <c r="V7" s="25"/>
    </row>
    <row r="8" spans="2:22" ht="36" customHeight="1">
      <c r="C8" s="86"/>
      <c r="D8" s="87"/>
      <c r="E8" s="261" t="s">
        <v>5</v>
      </c>
      <c r="F8" s="262"/>
      <c r="G8" s="262"/>
      <c r="H8" s="262"/>
      <c r="I8" s="137">
        <f>SUM(I5:I7)</f>
        <v>0</v>
      </c>
      <c r="J8" s="182" t="s">
        <v>90</v>
      </c>
      <c r="K8" s="248" t="s">
        <v>5</v>
      </c>
      <c r="L8" s="248"/>
      <c r="M8" s="248"/>
      <c r="N8" s="248"/>
      <c r="O8" s="137">
        <f>SUM(O5:O7)</f>
        <v>0</v>
      </c>
      <c r="P8" s="182" t="s">
        <v>90</v>
      </c>
      <c r="Q8" s="248" t="s">
        <v>5</v>
      </c>
      <c r="R8" s="248"/>
      <c r="S8" s="248"/>
      <c r="T8" s="248"/>
      <c r="U8" s="137">
        <f>SUM(U5:U7)</f>
        <v>0</v>
      </c>
      <c r="V8" s="182" t="s">
        <v>90</v>
      </c>
    </row>
    <row r="9" spans="2:22" ht="25.5" customHeight="1">
      <c r="C9" s="12"/>
      <c r="D9" s="6"/>
      <c r="E9" s="14"/>
      <c r="F9" s="14"/>
      <c r="G9" s="14"/>
      <c r="H9" s="14"/>
      <c r="I9" s="13"/>
      <c r="J9" s="13"/>
      <c r="K9" s="14"/>
      <c r="L9" s="14"/>
      <c r="M9" s="14"/>
      <c r="N9" s="14"/>
      <c r="O9" s="13"/>
      <c r="P9" s="13"/>
      <c r="Q9" s="14"/>
      <c r="R9" s="14"/>
      <c r="S9" s="14"/>
      <c r="T9" s="14"/>
      <c r="U9" s="13"/>
      <c r="V9" s="13"/>
    </row>
    <row r="10" spans="2:22" ht="25.5" customHeight="1">
      <c r="C10" s="12"/>
      <c r="D10" s="6"/>
      <c r="E10" s="14"/>
      <c r="F10" s="14"/>
      <c r="G10" s="14"/>
      <c r="H10" s="14"/>
      <c r="I10" s="13"/>
      <c r="J10" s="13"/>
      <c r="K10" s="14"/>
      <c r="L10" s="14"/>
      <c r="M10" s="14"/>
      <c r="N10" s="14"/>
      <c r="O10" s="13"/>
      <c r="P10" s="13"/>
      <c r="Q10" s="14"/>
      <c r="R10" s="14"/>
      <c r="S10" s="14"/>
      <c r="T10" s="14"/>
      <c r="U10" s="13"/>
      <c r="V10" s="13"/>
    </row>
    <row r="11" spans="2:22" ht="24.75" customHeight="1">
      <c r="C11" s="93"/>
      <c r="I11" s="26"/>
      <c r="J11" s="26"/>
      <c r="O11" s="26"/>
      <c r="P11" s="26"/>
      <c r="U11" s="26"/>
      <c r="V11" s="26"/>
    </row>
    <row r="12" spans="2:22" ht="23.25" customHeight="1" thickBot="1">
      <c r="B12" s="252" t="s">
        <v>10</v>
      </c>
      <c r="C12" s="253"/>
      <c r="D12" s="253"/>
      <c r="E12" s="90" t="s">
        <v>4</v>
      </c>
      <c r="F12" s="43"/>
      <c r="G12" s="91" t="s">
        <v>51</v>
      </c>
      <c r="H12" s="90" t="s">
        <v>52</v>
      </c>
      <c r="I12" s="206" t="s">
        <v>11</v>
      </c>
      <c r="J12" s="92" t="s">
        <v>36</v>
      </c>
      <c r="K12" s="90" t="s">
        <v>4</v>
      </c>
      <c r="L12" s="43"/>
      <c r="M12" s="91" t="s">
        <v>51</v>
      </c>
      <c r="N12" s="90" t="s">
        <v>52</v>
      </c>
      <c r="O12" s="206" t="s">
        <v>12</v>
      </c>
      <c r="P12" s="92" t="s">
        <v>36</v>
      </c>
      <c r="Q12" s="90" t="s">
        <v>4</v>
      </c>
      <c r="R12" s="43"/>
      <c r="S12" s="91" t="s">
        <v>51</v>
      </c>
      <c r="T12" s="90" t="s">
        <v>52</v>
      </c>
      <c r="U12" s="206" t="s">
        <v>13</v>
      </c>
      <c r="V12" s="92" t="s">
        <v>36</v>
      </c>
    </row>
    <row r="13" spans="2:22" ht="36" customHeight="1" thickBot="1">
      <c r="B13" s="15"/>
      <c r="C13" s="16" t="s">
        <v>3</v>
      </c>
      <c r="D13" s="17"/>
      <c r="E13" s="241" t="s">
        <v>29</v>
      </c>
      <c r="F13" s="242"/>
      <c r="G13" s="242"/>
      <c r="H13" s="242"/>
      <c r="I13" s="48">
        <f>I14+I15+I16+I17+I18+I19+I20+I21+I22</f>
        <v>0</v>
      </c>
      <c r="J13" s="27"/>
      <c r="K13" s="241" t="s">
        <v>29</v>
      </c>
      <c r="L13" s="242"/>
      <c r="M13" s="242"/>
      <c r="N13" s="242"/>
      <c r="O13" s="48">
        <f>O14+O15+O16+O17+O18+O19+O20+O21+O22</f>
        <v>0</v>
      </c>
      <c r="P13" s="27"/>
      <c r="Q13" s="241" t="s">
        <v>29</v>
      </c>
      <c r="R13" s="242"/>
      <c r="S13" s="242"/>
      <c r="T13" s="242"/>
      <c r="U13" s="48">
        <f>U14+U15+U16+U17+U18+U19+U20+U21+U22</f>
        <v>0</v>
      </c>
      <c r="V13" s="42"/>
    </row>
    <row r="14" spans="2:22" ht="39.950000000000003" customHeight="1">
      <c r="B14" s="18"/>
      <c r="C14" s="44">
        <v>1</v>
      </c>
      <c r="D14" s="102" t="s">
        <v>59</v>
      </c>
      <c r="E14" s="138"/>
      <c r="F14" s="101" t="s">
        <v>8</v>
      </c>
      <c r="G14" s="142"/>
      <c r="H14" s="101" t="s">
        <v>33</v>
      </c>
      <c r="I14" s="154">
        <f>'様式10（包括的支援事業）'!I14</f>
        <v>0</v>
      </c>
      <c r="J14" s="216" t="s">
        <v>68</v>
      </c>
      <c r="K14" s="138"/>
      <c r="L14" s="101" t="s">
        <v>8</v>
      </c>
      <c r="M14" s="142"/>
      <c r="N14" s="101" t="s">
        <v>33</v>
      </c>
      <c r="O14" s="154">
        <f>'様式10（包括的支援事業）'!O14</f>
        <v>0</v>
      </c>
      <c r="P14" s="216" t="s">
        <v>68</v>
      </c>
      <c r="Q14" s="138"/>
      <c r="R14" s="101" t="s">
        <v>8</v>
      </c>
      <c r="S14" s="142"/>
      <c r="T14" s="101" t="s">
        <v>33</v>
      </c>
      <c r="U14" s="156">
        <f>'様式10（包括的支援事業）'!U14</f>
        <v>0</v>
      </c>
      <c r="V14" s="216" t="s">
        <v>68</v>
      </c>
    </row>
    <row r="15" spans="2:22" ht="39.950000000000003" customHeight="1">
      <c r="B15" s="18"/>
      <c r="C15" s="160">
        <v>2</v>
      </c>
      <c r="D15" s="103" t="s">
        <v>60</v>
      </c>
      <c r="E15" s="139"/>
      <c r="F15" s="101" t="s">
        <v>63</v>
      </c>
      <c r="G15" s="143"/>
      <c r="H15" s="101" t="s">
        <v>64</v>
      </c>
      <c r="I15" s="155">
        <f>'様式10（包括的支援事業）'!I15</f>
        <v>0</v>
      </c>
      <c r="J15" s="217"/>
      <c r="K15" s="139"/>
      <c r="L15" s="101" t="s">
        <v>63</v>
      </c>
      <c r="M15" s="143"/>
      <c r="N15" s="101" t="s">
        <v>64</v>
      </c>
      <c r="O15" s="155">
        <f>'様式10（包括的支援事業）'!O15</f>
        <v>0</v>
      </c>
      <c r="P15" s="217"/>
      <c r="Q15" s="139"/>
      <c r="R15" s="101" t="s">
        <v>63</v>
      </c>
      <c r="S15" s="143"/>
      <c r="T15" s="101" t="s">
        <v>64</v>
      </c>
      <c r="U15" s="155">
        <f>'様式10（包括的支援事業）'!U15</f>
        <v>0</v>
      </c>
      <c r="V15" s="217"/>
    </row>
    <row r="16" spans="2:22" ht="39.950000000000003" customHeight="1">
      <c r="B16" s="18"/>
      <c r="C16" s="160">
        <v>3</v>
      </c>
      <c r="D16" s="107" t="s">
        <v>62</v>
      </c>
      <c r="E16" s="139"/>
      <c r="F16" s="101" t="s">
        <v>63</v>
      </c>
      <c r="G16" s="143"/>
      <c r="H16" s="101" t="s">
        <v>64</v>
      </c>
      <c r="I16" s="155">
        <f>'様式10（包括的支援事業）'!I16</f>
        <v>0</v>
      </c>
      <c r="J16" s="217"/>
      <c r="K16" s="139"/>
      <c r="L16" s="101" t="s">
        <v>63</v>
      </c>
      <c r="M16" s="143"/>
      <c r="N16" s="101" t="s">
        <v>64</v>
      </c>
      <c r="O16" s="155">
        <f>'様式10（包括的支援事業）'!O16</f>
        <v>0</v>
      </c>
      <c r="P16" s="217"/>
      <c r="Q16" s="139"/>
      <c r="R16" s="101" t="s">
        <v>63</v>
      </c>
      <c r="S16" s="143"/>
      <c r="T16" s="101" t="s">
        <v>64</v>
      </c>
      <c r="U16" s="155">
        <f>'様式10（包括的支援事業）'!U16</f>
        <v>0</v>
      </c>
      <c r="V16" s="217"/>
    </row>
    <row r="17" spans="2:22" ht="39.950000000000003" customHeight="1">
      <c r="B17" s="18"/>
      <c r="C17" s="160">
        <v>4</v>
      </c>
      <c r="D17" s="107" t="s">
        <v>61</v>
      </c>
      <c r="E17" s="140"/>
      <c r="F17" s="34" t="s">
        <v>8</v>
      </c>
      <c r="G17" s="144"/>
      <c r="H17" s="34" t="s">
        <v>33</v>
      </c>
      <c r="I17" s="155">
        <f>'様式10（包括的支援事業）'!I17</f>
        <v>0</v>
      </c>
      <c r="J17" s="217"/>
      <c r="K17" s="140"/>
      <c r="L17" s="34" t="s">
        <v>8</v>
      </c>
      <c r="M17" s="144"/>
      <c r="N17" s="34" t="s">
        <v>33</v>
      </c>
      <c r="O17" s="155">
        <f>'様式10（包括的支援事業）'!O17</f>
        <v>0</v>
      </c>
      <c r="P17" s="217"/>
      <c r="Q17" s="140"/>
      <c r="R17" s="34" t="s">
        <v>8</v>
      </c>
      <c r="S17" s="144"/>
      <c r="T17" s="34" t="s">
        <v>33</v>
      </c>
      <c r="U17" s="155">
        <f>'様式10（包括的支援事業）'!U17</f>
        <v>0</v>
      </c>
      <c r="V17" s="217"/>
    </row>
    <row r="18" spans="2:22" ht="39.950000000000003" customHeight="1">
      <c r="B18" s="18"/>
      <c r="C18" s="160">
        <v>5</v>
      </c>
      <c r="D18" s="177" t="s">
        <v>73</v>
      </c>
      <c r="E18" s="140"/>
      <c r="F18" s="34" t="s">
        <v>8</v>
      </c>
      <c r="G18" s="144"/>
      <c r="H18" s="34" t="s">
        <v>33</v>
      </c>
      <c r="I18" s="155">
        <f>'様式10（包括的支援事業）'!I18</f>
        <v>0</v>
      </c>
      <c r="J18" s="217"/>
      <c r="K18" s="140"/>
      <c r="L18" s="34" t="s">
        <v>8</v>
      </c>
      <c r="M18" s="144"/>
      <c r="N18" s="34" t="s">
        <v>33</v>
      </c>
      <c r="O18" s="155">
        <f>'様式10（包括的支援事業）'!O18</f>
        <v>0</v>
      </c>
      <c r="P18" s="217"/>
      <c r="Q18" s="140"/>
      <c r="R18" s="34" t="s">
        <v>8</v>
      </c>
      <c r="S18" s="144"/>
      <c r="T18" s="34" t="s">
        <v>33</v>
      </c>
      <c r="U18" s="155">
        <f>'様式10（包括的支援事業）'!U18</f>
        <v>0</v>
      </c>
      <c r="V18" s="217"/>
    </row>
    <row r="19" spans="2:22" ht="39.950000000000003" customHeight="1">
      <c r="B19" s="18"/>
      <c r="C19" s="160">
        <v>6</v>
      </c>
      <c r="D19" s="131" t="s">
        <v>74</v>
      </c>
      <c r="E19" s="140"/>
      <c r="F19" s="34" t="s">
        <v>8</v>
      </c>
      <c r="G19" s="144"/>
      <c r="H19" s="34" t="s">
        <v>33</v>
      </c>
      <c r="I19" s="155">
        <f>'様式10 (認知症地域支援・ケア向上事業)'!I17</f>
        <v>0</v>
      </c>
      <c r="J19" s="217"/>
      <c r="K19" s="140"/>
      <c r="L19" s="34" t="s">
        <v>8</v>
      </c>
      <c r="M19" s="144"/>
      <c r="N19" s="34" t="s">
        <v>33</v>
      </c>
      <c r="O19" s="155">
        <f>'様式10 (認知症地域支援・ケア向上事業)'!O17</f>
        <v>0</v>
      </c>
      <c r="P19" s="217"/>
      <c r="Q19" s="140"/>
      <c r="R19" s="34" t="s">
        <v>8</v>
      </c>
      <c r="S19" s="144"/>
      <c r="T19" s="34" t="s">
        <v>33</v>
      </c>
      <c r="U19" s="155">
        <f>'様式10 (認知症地域支援・ケア向上事業)'!U17</f>
        <v>0</v>
      </c>
      <c r="V19" s="217"/>
    </row>
    <row r="20" spans="2:22" ht="39.950000000000003" customHeight="1">
      <c r="B20" s="18"/>
      <c r="C20" s="160">
        <v>7</v>
      </c>
      <c r="D20" s="131" t="s">
        <v>75</v>
      </c>
      <c r="E20" s="140"/>
      <c r="F20" s="34" t="s">
        <v>32</v>
      </c>
      <c r="G20" s="144"/>
      <c r="H20" s="34" t="s">
        <v>33</v>
      </c>
      <c r="I20" s="155">
        <f>'様式10 (介護予防把握事業）'!I18</f>
        <v>0</v>
      </c>
      <c r="J20" s="217"/>
      <c r="K20" s="140"/>
      <c r="L20" s="34" t="s">
        <v>32</v>
      </c>
      <c r="M20" s="144"/>
      <c r="N20" s="34" t="s">
        <v>33</v>
      </c>
      <c r="O20" s="155">
        <f>'様式10 (介護予防把握事業）'!O18</f>
        <v>0</v>
      </c>
      <c r="P20" s="217"/>
      <c r="Q20" s="140"/>
      <c r="R20" s="34" t="s">
        <v>32</v>
      </c>
      <c r="S20" s="144"/>
      <c r="T20" s="34" t="s">
        <v>33</v>
      </c>
      <c r="U20" s="155">
        <f>'様式10 (介護予防把握事業）'!U18</f>
        <v>0</v>
      </c>
      <c r="V20" s="217"/>
    </row>
    <row r="21" spans="2:22" ht="39.950000000000003" customHeight="1">
      <c r="B21" s="18"/>
      <c r="C21" s="161">
        <v>8</v>
      </c>
      <c r="D21" s="40" t="s">
        <v>34</v>
      </c>
      <c r="E21" s="140"/>
      <c r="F21" s="34" t="s">
        <v>8</v>
      </c>
      <c r="G21" s="144"/>
      <c r="H21" s="34" t="s">
        <v>33</v>
      </c>
      <c r="I21" s="155">
        <f>'様式10（包括的支援事業）'!I21+'様式10 (認知症地域支援・ケア向上事業)'!I19+'様式10 (介護予防把握事業）'!I19</f>
        <v>0</v>
      </c>
      <c r="J21" s="217"/>
      <c r="K21" s="140"/>
      <c r="L21" s="34" t="s">
        <v>8</v>
      </c>
      <c r="M21" s="144"/>
      <c r="N21" s="34" t="s">
        <v>33</v>
      </c>
      <c r="O21" s="155">
        <f>'様式10（包括的支援事業）'!O21+'様式10 (認知症地域支援・ケア向上事業)'!O19+'様式10 (介護予防把握事業）'!O19</f>
        <v>0</v>
      </c>
      <c r="P21" s="217"/>
      <c r="Q21" s="140"/>
      <c r="R21" s="34" t="s">
        <v>8</v>
      </c>
      <c r="S21" s="144"/>
      <c r="T21" s="34" t="s">
        <v>33</v>
      </c>
      <c r="U21" s="155">
        <f>'様式10（包括的支援事業）'!U21+'様式10 (認知症地域支援・ケア向上事業)'!U19+'様式10 (介護予防把握事業）'!U19</f>
        <v>0</v>
      </c>
      <c r="V21" s="217"/>
    </row>
    <row r="22" spans="2:22" ht="39.950000000000003" customHeight="1" thickBot="1">
      <c r="B22" s="4"/>
      <c r="C22" s="22">
        <v>9</v>
      </c>
      <c r="D22" s="23" t="s">
        <v>35</v>
      </c>
      <c r="E22" s="141"/>
      <c r="F22" s="50" t="s">
        <v>8</v>
      </c>
      <c r="G22" s="145"/>
      <c r="H22" s="50" t="s">
        <v>33</v>
      </c>
      <c r="I22" s="153">
        <f>'様式10（包括的支援事業）'!I22+'様式10 (認知症地域支援・ケア向上事業)'!I20+'様式10 (介護予防把握事業）'!I20</f>
        <v>0</v>
      </c>
      <c r="J22" s="218"/>
      <c r="K22" s="141"/>
      <c r="L22" s="50" t="s">
        <v>8</v>
      </c>
      <c r="M22" s="145"/>
      <c r="N22" s="50" t="s">
        <v>33</v>
      </c>
      <c r="O22" s="153">
        <f>'様式10（包括的支援事業）'!O22+'様式10 (認知症地域支援・ケア向上事業)'!O20+'様式10 (介護予防把握事業）'!O20</f>
        <v>0</v>
      </c>
      <c r="P22" s="218"/>
      <c r="Q22" s="141"/>
      <c r="R22" s="50" t="s">
        <v>8</v>
      </c>
      <c r="S22" s="145"/>
      <c r="T22" s="50" t="s">
        <v>33</v>
      </c>
      <c r="U22" s="153">
        <f>'様式10（包括的支援事業）'!U22+'様式10 (認知症地域支援・ケア向上事業)'!U20+'様式10 (介護予防把握事業）'!U20</f>
        <v>0</v>
      </c>
      <c r="V22" s="218"/>
    </row>
    <row r="23" spans="2:22" ht="36" customHeight="1" thickBot="1">
      <c r="B23" s="4"/>
      <c r="C23" s="243" t="s">
        <v>83</v>
      </c>
      <c r="D23" s="244"/>
      <c r="E23" s="245" t="s">
        <v>30</v>
      </c>
      <c r="F23" s="242"/>
      <c r="G23" s="242"/>
      <c r="H23" s="242"/>
      <c r="I23" s="52">
        <f>SUM(I24:I34)</f>
        <v>0</v>
      </c>
      <c r="J23" s="54"/>
      <c r="K23" s="245" t="s">
        <v>30</v>
      </c>
      <c r="L23" s="242"/>
      <c r="M23" s="242"/>
      <c r="N23" s="242"/>
      <c r="O23" s="52">
        <f>SUM(O24:O34)</f>
        <v>0</v>
      </c>
      <c r="P23" s="54"/>
      <c r="Q23" s="245" t="s">
        <v>30</v>
      </c>
      <c r="R23" s="242"/>
      <c r="S23" s="242"/>
      <c r="T23" s="242"/>
      <c r="U23" s="52">
        <f>SUM(U24:U34)</f>
        <v>0</v>
      </c>
      <c r="V23" s="55"/>
    </row>
    <row r="24" spans="2:22" ht="21.95" customHeight="1">
      <c r="B24" s="4"/>
      <c r="C24" s="167">
        <v>1</v>
      </c>
      <c r="D24" s="162" t="s">
        <v>17</v>
      </c>
      <c r="E24" s="146"/>
      <c r="F24" s="63" t="s">
        <v>8</v>
      </c>
      <c r="G24" s="150"/>
      <c r="H24" s="51" t="s">
        <v>6</v>
      </c>
      <c r="I24" s="154">
        <f>'様式10（包括的支援事業）'!I24+'様式10 (認知症地域支援・ケア向上事業)'!I22+'様式10 (介護予防把握事業）'!I22</f>
        <v>0</v>
      </c>
      <c r="J24" s="219" t="s">
        <v>69</v>
      </c>
      <c r="K24" s="146"/>
      <c r="L24" s="63" t="s">
        <v>8</v>
      </c>
      <c r="M24" s="150"/>
      <c r="N24" s="51" t="s">
        <v>6</v>
      </c>
      <c r="O24" s="154">
        <f>'様式10（包括的支援事業）'!O24+'様式10 (認知症地域支援・ケア向上事業)'!O22+'様式10 (介護予防把握事業）'!O22</f>
        <v>0</v>
      </c>
      <c r="P24" s="219" t="s">
        <v>69</v>
      </c>
      <c r="Q24" s="132"/>
      <c r="R24" s="61" t="s">
        <v>8</v>
      </c>
      <c r="S24" s="61"/>
      <c r="T24" s="61" t="s">
        <v>6</v>
      </c>
      <c r="U24" s="154">
        <f>'様式10（包括的支援事業）'!U24+'様式10 (認知症地域支援・ケア向上事業)'!U22+'様式10 (介護予防把握事業）'!U22</f>
        <v>0</v>
      </c>
      <c r="V24" s="219" t="s">
        <v>69</v>
      </c>
    </row>
    <row r="25" spans="2:22" ht="21.95" customHeight="1">
      <c r="B25" s="4"/>
      <c r="C25" s="169">
        <v>2</v>
      </c>
      <c r="D25" s="107" t="s">
        <v>18</v>
      </c>
      <c r="E25" s="147"/>
      <c r="F25" s="50" t="s">
        <v>8</v>
      </c>
      <c r="G25" s="151"/>
      <c r="H25" s="53" t="s">
        <v>6</v>
      </c>
      <c r="I25" s="155">
        <f>'様式10（包括的支援事業）'!I25+'様式10 (認知症地域支援・ケア向上事業)'!I23+'様式10 (介護予防把握事業）'!I23</f>
        <v>0</v>
      </c>
      <c r="J25" s="220"/>
      <c r="K25" s="147"/>
      <c r="L25" s="50" t="s">
        <v>8</v>
      </c>
      <c r="M25" s="151"/>
      <c r="N25" s="53" t="s">
        <v>6</v>
      </c>
      <c r="O25" s="155">
        <f>'様式10（包括的支援事業）'!O25+'様式10 (認知症地域支援・ケア向上事業)'!O23+'様式10 (介護予防把握事業）'!O23</f>
        <v>0</v>
      </c>
      <c r="P25" s="220"/>
      <c r="Q25" s="133"/>
      <c r="R25" s="34" t="s">
        <v>8</v>
      </c>
      <c r="S25" s="34"/>
      <c r="T25" s="34" t="s">
        <v>6</v>
      </c>
      <c r="U25" s="155">
        <f>'様式10（包括的支援事業）'!U25+'様式10 (認知症地域支援・ケア向上事業)'!U23+'様式10 (介護予防把握事業）'!U23</f>
        <v>0</v>
      </c>
      <c r="V25" s="220"/>
    </row>
    <row r="26" spans="2:22" ht="21.95" customHeight="1">
      <c r="B26" s="4"/>
      <c r="C26" s="169">
        <v>3</v>
      </c>
      <c r="D26" s="107" t="s">
        <v>77</v>
      </c>
      <c r="E26" s="148"/>
      <c r="F26" s="34" t="s">
        <v>8</v>
      </c>
      <c r="G26" s="144"/>
      <c r="H26" s="34" t="s">
        <v>6</v>
      </c>
      <c r="I26" s="155">
        <f>'様式10（包括的支援事業）'!I26+'様式10 (認知症地域支援・ケア向上事業)'!I24+'様式10 (介護予防把握事業）'!I24</f>
        <v>0</v>
      </c>
      <c r="J26" s="220"/>
      <c r="K26" s="148"/>
      <c r="L26" s="34" t="s">
        <v>8</v>
      </c>
      <c r="M26" s="144"/>
      <c r="N26" s="34" t="s">
        <v>6</v>
      </c>
      <c r="O26" s="155">
        <f>'様式10（包括的支援事業）'!O26+'様式10 (認知症地域支援・ケア向上事業)'!O24+'様式10 (介護予防把握事業）'!O24</f>
        <v>0</v>
      </c>
      <c r="P26" s="220"/>
      <c r="Q26" s="133"/>
      <c r="R26" s="34" t="s">
        <v>8</v>
      </c>
      <c r="S26" s="34"/>
      <c r="T26" s="34" t="s">
        <v>6</v>
      </c>
      <c r="U26" s="155">
        <f>'様式10（包括的支援事業）'!U26+'様式10 (認知症地域支援・ケア向上事業)'!U24+'様式10 (介護予防把握事業）'!U24</f>
        <v>0</v>
      </c>
      <c r="V26" s="220"/>
    </row>
    <row r="27" spans="2:22" ht="21.95" customHeight="1">
      <c r="B27" s="4"/>
      <c r="C27" s="169">
        <v>4</v>
      </c>
      <c r="D27" s="107" t="s">
        <v>19</v>
      </c>
      <c r="E27" s="148"/>
      <c r="F27" s="34" t="s">
        <v>8</v>
      </c>
      <c r="G27" s="144"/>
      <c r="H27" s="34" t="s">
        <v>6</v>
      </c>
      <c r="I27" s="155">
        <f>'様式10（包括的支援事業）'!I27+'様式10 (認知症地域支援・ケア向上事業)'!I25+'様式10 (介護予防把握事業）'!I25</f>
        <v>0</v>
      </c>
      <c r="J27" s="220"/>
      <c r="K27" s="148"/>
      <c r="L27" s="34" t="s">
        <v>8</v>
      </c>
      <c r="M27" s="144"/>
      <c r="N27" s="34" t="s">
        <v>6</v>
      </c>
      <c r="O27" s="155">
        <f>'様式10（包括的支援事業）'!O27+'様式10 (認知症地域支援・ケア向上事業)'!O25+'様式10 (介護予防把握事業）'!O25</f>
        <v>0</v>
      </c>
      <c r="P27" s="220"/>
      <c r="Q27" s="133"/>
      <c r="R27" s="34" t="s">
        <v>8</v>
      </c>
      <c r="S27" s="34"/>
      <c r="T27" s="34" t="s">
        <v>6</v>
      </c>
      <c r="U27" s="155">
        <f>'様式10（包括的支援事業）'!U27+'様式10 (認知症地域支援・ケア向上事業)'!U25+'様式10 (介護予防把握事業）'!U25</f>
        <v>0</v>
      </c>
      <c r="V27" s="220"/>
    </row>
    <row r="28" spans="2:22" ht="21.95" customHeight="1">
      <c r="B28" s="4"/>
      <c r="C28" s="169">
        <v>5</v>
      </c>
      <c r="D28" s="107" t="s">
        <v>92</v>
      </c>
      <c r="E28" s="148"/>
      <c r="F28" s="34" t="s">
        <v>8</v>
      </c>
      <c r="G28" s="144"/>
      <c r="H28" s="34" t="s">
        <v>6</v>
      </c>
      <c r="I28" s="155">
        <f>'様式10（包括的支援事業）'!I28+'様式10 (認知症地域支援・ケア向上事業)'!I26+'様式10 (介護予防把握事業）'!I26</f>
        <v>0</v>
      </c>
      <c r="J28" s="220"/>
      <c r="K28" s="148"/>
      <c r="L28" s="34" t="s">
        <v>8</v>
      </c>
      <c r="M28" s="144"/>
      <c r="N28" s="34" t="s">
        <v>6</v>
      </c>
      <c r="O28" s="155">
        <f>'様式10（包括的支援事業）'!O28+'様式10 (認知症地域支援・ケア向上事業)'!O26+'様式10 (介護予防把握事業）'!O26</f>
        <v>0</v>
      </c>
      <c r="P28" s="220"/>
      <c r="Q28" s="133"/>
      <c r="R28" s="34" t="s">
        <v>8</v>
      </c>
      <c r="S28" s="34"/>
      <c r="T28" s="34" t="s">
        <v>6</v>
      </c>
      <c r="U28" s="155">
        <f>'様式10（包括的支援事業）'!U28+'様式10 (認知症地域支援・ケア向上事業)'!U26+'様式10 (介護予防把握事業）'!U26</f>
        <v>0</v>
      </c>
      <c r="V28" s="220"/>
    </row>
    <row r="29" spans="2:22" ht="21.95" customHeight="1">
      <c r="B29" s="4"/>
      <c r="C29" s="169">
        <v>6</v>
      </c>
      <c r="D29" s="107" t="s">
        <v>27</v>
      </c>
      <c r="E29" s="148"/>
      <c r="F29" s="34" t="s">
        <v>8</v>
      </c>
      <c r="G29" s="144"/>
      <c r="H29" s="34" t="s">
        <v>6</v>
      </c>
      <c r="I29" s="155">
        <f>'様式10（包括的支援事業）'!I29+'様式10 (認知症地域支援・ケア向上事業)'!I27+'様式10 (介護予防把握事業）'!I27</f>
        <v>0</v>
      </c>
      <c r="J29" s="220"/>
      <c r="K29" s="148"/>
      <c r="L29" s="34" t="s">
        <v>8</v>
      </c>
      <c r="M29" s="144"/>
      <c r="N29" s="34" t="s">
        <v>6</v>
      </c>
      <c r="O29" s="155">
        <f>'様式10（包括的支援事業）'!O29+'様式10 (認知症地域支援・ケア向上事業)'!O27+'様式10 (介護予防把握事業）'!O27</f>
        <v>0</v>
      </c>
      <c r="P29" s="220"/>
      <c r="Q29" s="133"/>
      <c r="R29" s="34" t="s">
        <v>8</v>
      </c>
      <c r="S29" s="34"/>
      <c r="T29" s="34" t="s">
        <v>6</v>
      </c>
      <c r="U29" s="155">
        <f>'様式10（包括的支援事業）'!U29+'様式10 (認知症地域支援・ケア向上事業)'!U27+'様式10 (介護予防把握事業）'!U27</f>
        <v>0</v>
      </c>
      <c r="V29" s="220"/>
    </row>
    <row r="30" spans="2:22" ht="21.95" customHeight="1">
      <c r="B30" s="4"/>
      <c r="C30" s="169">
        <v>7</v>
      </c>
      <c r="D30" s="107" t="s">
        <v>98</v>
      </c>
      <c r="E30" s="148"/>
      <c r="F30" s="34" t="s">
        <v>8</v>
      </c>
      <c r="G30" s="144"/>
      <c r="H30" s="34" t="s">
        <v>6</v>
      </c>
      <c r="I30" s="155">
        <f>'様式10（包括的支援事業）'!I30+'様式10 (認知症地域支援・ケア向上事業)'!I28+'様式10 (介護予防把握事業）'!I28</f>
        <v>0</v>
      </c>
      <c r="J30" s="220"/>
      <c r="K30" s="148"/>
      <c r="L30" s="34" t="s">
        <v>8</v>
      </c>
      <c r="M30" s="144"/>
      <c r="N30" s="34" t="s">
        <v>6</v>
      </c>
      <c r="O30" s="155">
        <f>'様式10（包括的支援事業）'!O30+'様式10 (認知症地域支援・ケア向上事業)'!O28+'様式10 (介護予防把握事業）'!O28</f>
        <v>0</v>
      </c>
      <c r="P30" s="220"/>
      <c r="Q30" s="133"/>
      <c r="R30" s="34" t="s">
        <v>8</v>
      </c>
      <c r="S30" s="34"/>
      <c r="T30" s="34" t="s">
        <v>6</v>
      </c>
      <c r="U30" s="155">
        <f>'様式10（包括的支援事業）'!U30+'様式10 (認知症地域支援・ケア向上事業)'!U28+'様式10 (介護予防把握事業）'!U28</f>
        <v>0</v>
      </c>
      <c r="V30" s="220"/>
    </row>
    <row r="31" spans="2:22" ht="21.95" customHeight="1">
      <c r="B31" s="4"/>
      <c r="C31" s="169">
        <v>8</v>
      </c>
      <c r="D31" s="107" t="s">
        <v>95</v>
      </c>
      <c r="E31" s="148"/>
      <c r="F31" s="34" t="s">
        <v>8</v>
      </c>
      <c r="G31" s="144"/>
      <c r="H31" s="34" t="s">
        <v>6</v>
      </c>
      <c r="I31" s="155">
        <f>'様式10（包括的支援事業）'!I31+'様式10 (認知症地域支援・ケア向上事業)'!I29+'様式10 (介護予防把握事業）'!I29</f>
        <v>0</v>
      </c>
      <c r="J31" s="220"/>
      <c r="K31" s="148"/>
      <c r="L31" s="34" t="s">
        <v>8</v>
      </c>
      <c r="M31" s="144"/>
      <c r="N31" s="34" t="s">
        <v>6</v>
      </c>
      <c r="O31" s="155">
        <f>'様式10（包括的支援事業）'!O31+'様式10 (認知症地域支援・ケア向上事業)'!O29+'様式10 (介護予防把握事業）'!O29</f>
        <v>0</v>
      </c>
      <c r="P31" s="220"/>
      <c r="Q31" s="133"/>
      <c r="R31" s="34" t="s">
        <v>8</v>
      </c>
      <c r="S31" s="34"/>
      <c r="T31" s="34" t="s">
        <v>6</v>
      </c>
      <c r="U31" s="155">
        <f>'様式10（包括的支援事業）'!U31+'様式10 (認知症地域支援・ケア向上事業)'!U29+'様式10 (介護予防把握事業）'!U29</f>
        <v>0</v>
      </c>
      <c r="V31" s="220"/>
    </row>
    <row r="32" spans="2:22" ht="21.95" customHeight="1">
      <c r="B32" s="4"/>
      <c r="C32" s="169">
        <v>9</v>
      </c>
      <c r="D32" s="107" t="s">
        <v>97</v>
      </c>
      <c r="E32" s="148"/>
      <c r="F32" s="34" t="s">
        <v>8</v>
      </c>
      <c r="G32" s="144"/>
      <c r="H32" s="34" t="s">
        <v>6</v>
      </c>
      <c r="I32" s="155">
        <f>'様式10（包括的支援事業）'!I32+'様式10 (認知症地域支援・ケア向上事業)'!I30+'様式10 (介護予防把握事業）'!I30</f>
        <v>0</v>
      </c>
      <c r="J32" s="220"/>
      <c r="K32" s="148"/>
      <c r="L32" s="34" t="s">
        <v>8</v>
      </c>
      <c r="M32" s="144"/>
      <c r="N32" s="34" t="s">
        <v>6</v>
      </c>
      <c r="O32" s="155">
        <f>'様式10（包括的支援事業）'!O32+'様式10 (認知症地域支援・ケア向上事業)'!O30+'様式10 (介護予防把握事業）'!O30</f>
        <v>0</v>
      </c>
      <c r="P32" s="220"/>
      <c r="Q32" s="133"/>
      <c r="R32" s="34" t="s">
        <v>8</v>
      </c>
      <c r="S32" s="34"/>
      <c r="T32" s="34" t="s">
        <v>6</v>
      </c>
      <c r="U32" s="155">
        <f>'様式10（包括的支援事業）'!U32+'様式10 (認知症地域支援・ケア向上事業)'!U30+'様式10 (介護予防把握事業）'!U30</f>
        <v>0</v>
      </c>
      <c r="V32" s="220"/>
    </row>
    <row r="33" spans="2:22" ht="21.95" customHeight="1">
      <c r="B33" s="4"/>
      <c r="C33" s="169">
        <v>10</v>
      </c>
      <c r="D33" s="189" t="s">
        <v>78</v>
      </c>
      <c r="E33" s="148"/>
      <c r="F33" s="34" t="s">
        <v>8</v>
      </c>
      <c r="G33" s="144"/>
      <c r="H33" s="34" t="s">
        <v>6</v>
      </c>
      <c r="I33" s="155">
        <f>'様式10（包括的支援事業）'!I33+'様式10 (認知症地域支援・ケア向上事業)'!I31+'様式10 (介護予防把握事業）'!I31</f>
        <v>0</v>
      </c>
      <c r="J33" s="220"/>
      <c r="K33" s="148"/>
      <c r="L33" s="34" t="s">
        <v>8</v>
      </c>
      <c r="M33" s="144"/>
      <c r="N33" s="34" t="s">
        <v>6</v>
      </c>
      <c r="O33" s="155">
        <f>'様式10（包括的支援事業）'!O33+'様式10 (認知症地域支援・ケア向上事業)'!O31+'様式10 (介護予防把握事業）'!O31</f>
        <v>0</v>
      </c>
      <c r="P33" s="220"/>
      <c r="Q33" s="133"/>
      <c r="R33" s="34" t="s">
        <v>8</v>
      </c>
      <c r="S33" s="34"/>
      <c r="T33" s="34" t="s">
        <v>6</v>
      </c>
      <c r="U33" s="155">
        <f>'様式10（包括的支援事業）'!U33+'様式10 (認知症地域支援・ケア向上事業)'!U31+'様式10 (介護予防把握事業）'!U31</f>
        <v>0</v>
      </c>
      <c r="V33" s="220"/>
    </row>
    <row r="34" spans="2:22" ht="21.95" customHeight="1" thickBot="1">
      <c r="B34" s="4"/>
      <c r="C34" s="168">
        <v>11</v>
      </c>
      <c r="D34" s="159"/>
      <c r="E34" s="149"/>
      <c r="F34" s="61" t="s">
        <v>8</v>
      </c>
      <c r="G34" s="152"/>
      <c r="H34" s="61" t="s">
        <v>6</v>
      </c>
      <c r="I34" s="153">
        <f>'様式10（包括的支援事業）'!I34+'様式10 (認知症地域支援・ケア向上事業)'!I32+'様式10 (介護予防把握事業）'!I32</f>
        <v>0</v>
      </c>
      <c r="J34" s="221"/>
      <c r="K34" s="149"/>
      <c r="L34" s="61" t="s">
        <v>8</v>
      </c>
      <c r="M34" s="152"/>
      <c r="N34" s="61" t="s">
        <v>6</v>
      </c>
      <c r="O34" s="153">
        <f>'様式10（包括的支援事業）'!O34+'様式10 (認知症地域支援・ケア向上事業)'!O32+'様式10 (介護予防把握事業）'!O32</f>
        <v>0</v>
      </c>
      <c r="P34" s="221"/>
      <c r="Q34" s="132"/>
      <c r="R34" s="61" t="s">
        <v>8</v>
      </c>
      <c r="S34" s="61"/>
      <c r="T34" s="61" t="s">
        <v>6</v>
      </c>
      <c r="U34" s="153">
        <f>'様式10（包括的支援事業）'!U34+'様式10 (認知症地域支援・ケア向上事業)'!U32+'様式10 (介護予防把握事業）'!U32</f>
        <v>0</v>
      </c>
      <c r="V34" s="221"/>
    </row>
    <row r="35" spans="2:22" ht="36" customHeight="1" thickBot="1">
      <c r="B35" s="7"/>
      <c r="C35" s="16" t="s">
        <v>84</v>
      </c>
      <c r="D35" s="17"/>
      <c r="E35" s="237" t="s">
        <v>9</v>
      </c>
      <c r="F35" s="238"/>
      <c r="G35" s="238"/>
      <c r="H35" s="238"/>
      <c r="I35" s="52">
        <f>SUM(I36:I49)</f>
        <v>0</v>
      </c>
      <c r="J35" s="9"/>
      <c r="K35" s="237" t="s">
        <v>9</v>
      </c>
      <c r="L35" s="238"/>
      <c r="M35" s="238"/>
      <c r="N35" s="238"/>
      <c r="O35" s="52">
        <f>SUM(O36:O49)</f>
        <v>0</v>
      </c>
      <c r="P35" s="9"/>
      <c r="Q35" s="237" t="s">
        <v>9</v>
      </c>
      <c r="R35" s="238"/>
      <c r="S35" s="238"/>
      <c r="T35" s="238"/>
      <c r="U35" s="52">
        <f>SUM(U36:U49)</f>
        <v>0</v>
      </c>
      <c r="V35" s="211"/>
    </row>
    <row r="36" spans="2:22" ht="21.95" customHeight="1">
      <c r="B36" s="7"/>
      <c r="C36" s="198">
        <v>1</v>
      </c>
      <c r="D36" s="186" t="s">
        <v>20</v>
      </c>
      <c r="E36" s="178"/>
      <c r="F36" s="134" t="s">
        <v>8</v>
      </c>
      <c r="G36" s="142"/>
      <c r="H36" s="11" t="s">
        <v>6</v>
      </c>
      <c r="I36" s="154">
        <f>'様式10（包括的支援事業）'!I36</f>
        <v>0</v>
      </c>
      <c r="J36" s="135"/>
      <c r="K36" s="178"/>
      <c r="L36" s="134" t="s">
        <v>8</v>
      </c>
      <c r="M36" s="142"/>
      <c r="N36" s="11" t="s">
        <v>6</v>
      </c>
      <c r="O36" s="154">
        <f>'様式10（包括的支援事業）'!O36</f>
        <v>0</v>
      </c>
      <c r="P36" s="135"/>
      <c r="Q36" s="178"/>
      <c r="R36" s="134" t="s">
        <v>8</v>
      </c>
      <c r="S36" s="142"/>
      <c r="T36" s="11" t="s">
        <v>6</v>
      </c>
      <c r="U36" s="154">
        <f>'様式10（包括的支援事業）'!U36</f>
        <v>0</v>
      </c>
      <c r="V36" s="135"/>
    </row>
    <row r="37" spans="2:22" ht="21.95" customHeight="1">
      <c r="B37" s="7"/>
      <c r="C37" s="199">
        <v>2</v>
      </c>
      <c r="D37" s="187" t="s">
        <v>7</v>
      </c>
      <c r="E37" s="179"/>
      <c r="F37" s="34" t="s">
        <v>8</v>
      </c>
      <c r="G37" s="144"/>
      <c r="H37" s="34" t="s">
        <v>6</v>
      </c>
      <c r="I37" s="155">
        <f>'様式10（包括的支援事業）'!I37</f>
        <v>0</v>
      </c>
      <c r="J37" s="136"/>
      <c r="K37" s="179"/>
      <c r="L37" s="34" t="s">
        <v>8</v>
      </c>
      <c r="M37" s="144"/>
      <c r="N37" s="34" t="s">
        <v>6</v>
      </c>
      <c r="O37" s="155">
        <f>'様式10（包括的支援事業）'!O37</f>
        <v>0</v>
      </c>
      <c r="P37" s="136"/>
      <c r="Q37" s="179"/>
      <c r="R37" s="34" t="s">
        <v>8</v>
      </c>
      <c r="S37" s="144"/>
      <c r="T37" s="34" t="s">
        <v>6</v>
      </c>
      <c r="U37" s="155">
        <f>'様式10（包括的支援事業）'!U37</f>
        <v>0</v>
      </c>
      <c r="V37" s="136"/>
    </row>
    <row r="38" spans="2:22" ht="21.95" customHeight="1">
      <c r="B38" s="7"/>
      <c r="C38" s="199">
        <v>3</v>
      </c>
      <c r="D38" s="187" t="s">
        <v>21</v>
      </c>
      <c r="E38" s="179"/>
      <c r="F38" s="34" t="s">
        <v>8</v>
      </c>
      <c r="G38" s="144"/>
      <c r="H38" s="34" t="s">
        <v>6</v>
      </c>
      <c r="I38" s="155">
        <f>'様式10（包括的支援事業）'!I38</f>
        <v>0</v>
      </c>
      <c r="J38" s="136"/>
      <c r="K38" s="179"/>
      <c r="L38" s="34" t="s">
        <v>8</v>
      </c>
      <c r="M38" s="144"/>
      <c r="N38" s="34" t="s">
        <v>6</v>
      </c>
      <c r="O38" s="155">
        <f>'様式10（包括的支援事業）'!O38</f>
        <v>0</v>
      </c>
      <c r="P38" s="136"/>
      <c r="Q38" s="179"/>
      <c r="R38" s="34" t="s">
        <v>8</v>
      </c>
      <c r="S38" s="144"/>
      <c r="T38" s="34" t="s">
        <v>6</v>
      </c>
      <c r="U38" s="155">
        <f>'様式10（包括的支援事業）'!U38</f>
        <v>0</v>
      </c>
      <c r="V38" s="136"/>
    </row>
    <row r="39" spans="2:22" ht="21.95" customHeight="1">
      <c r="B39" s="7"/>
      <c r="C39" s="199">
        <v>4</v>
      </c>
      <c r="D39" s="187" t="s">
        <v>2</v>
      </c>
      <c r="E39" s="179"/>
      <c r="F39" s="34" t="s">
        <v>8</v>
      </c>
      <c r="G39" s="144"/>
      <c r="H39" s="34" t="s">
        <v>6</v>
      </c>
      <c r="I39" s="155">
        <f>'様式10（包括的支援事業）'!I39</f>
        <v>0</v>
      </c>
      <c r="J39" s="136"/>
      <c r="K39" s="179"/>
      <c r="L39" s="34" t="s">
        <v>8</v>
      </c>
      <c r="M39" s="144"/>
      <c r="N39" s="34" t="s">
        <v>6</v>
      </c>
      <c r="O39" s="155">
        <f>'様式10（包括的支援事業）'!O39</f>
        <v>0</v>
      </c>
      <c r="P39" s="136"/>
      <c r="Q39" s="179"/>
      <c r="R39" s="34" t="s">
        <v>8</v>
      </c>
      <c r="S39" s="144"/>
      <c r="T39" s="34" t="s">
        <v>6</v>
      </c>
      <c r="U39" s="155">
        <f>'様式10（包括的支援事業）'!U39</f>
        <v>0</v>
      </c>
      <c r="V39" s="136"/>
    </row>
    <row r="40" spans="2:22" ht="21.95" customHeight="1">
      <c r="B40" s="7"/>
      <c r="C40" s="199">
        <v>5</v>
      </c>
      <c r="D40" s="187" t="s">
        <v>22</v>
      </c>
      <c r="E40" s="179"/>
      <c r="F40" s="34" t="s">
        <v>8</v>
      </c>
      <c r="G40" s="144"/>
      <c r="H40" s="34" t="s">
        <v>6</v>
      </c>
      <c r="I40" s="155">
        <f>'様式10（包括的支援事業）'!I40</f>
        <v>0</v>
      </c>
      <c r="J40" s="136"/>
      <c r="K40" s="179"/>
      <c r="L40" s="34" t="s">
        <v>8</v>
      </c>
      <c r="M40" s="144"/>
      <c r="N40" s="34" t="s">
        <v>6</v>
      </c>
      <c r="O40" s="155">
        <f>'様式10（包括的支援事業）'!O40</f>
        <v>0</v>
      </c>
      <c r="P40" s="136"/>
      <c r="Q40" s="179"/>
      <c r="R40" s="34" t="s">
        <v>8</v>
      </c>
      <c r="S40" s="144"/>
      <c r="T40" s="34" t="s">
        <v>6</v>
      </c>
      <c r="U40" s="155">
        <f>'様式10（包括的支援事業）'!U40</f>
        <v>0</v>
      </c>
      <c r="V40" s="136"/>
    </row>
    <row r="41" spans="2:22" ht="21.95" customHeight="1">
      <c r="B41" s="7"/>
      <c r="C41" s="199">
        <v>6</v>
      </c>
      <c r="D41" s="187" t="s">
        <v>1</v>
      </c>
      <c r="E41" s="180"/>
      <c r="F41" s="34" t="s">
        <v>8</v>
      </c>
      <c r="G41" s="144"/>
      <c r="H41" s="34" t="s">
        <v>6</v>
      </c>
      <c r="I41" s="155">
        <f>'様式10（包括的支援事業）'!I41</f>
        <v>0</v>
      </c>
      <c r="J41" s="136"/>
      <c r="K41" s="180"/>
      <c r="L41" s="34" t="s">
        <v>8</v>
      </c>
      <c r="M41" s="144"/>
      <c r="N41" s="34" t="s">
        <v>6</v>
      </c>
      <c r="O41" s="155">
        <f>'様式10（包括的支援事業）'!O41</f>
        <v>0</v>
      </c>
      <c r="P41" s="136"/>
      <c r="Q41" s="180"/>
      <c r="R41" s="34" t="s">
        <v>8</v>
      </c>
      <c r="S41" s="144"/>
      <c r="T41" s="34" t="s">
        <v>6</v>
      </c>
      <c r="U41" s="155">
        <f>'様式10（包括的支援事業）'!U41</f>
        <v>0</v>
      </c>
      <c r="V41" s="136"/>
    </row>
    <row r="42" spans="2:22" ht="21.95" customHeight="1">
      <c r="B42" s="7"/>
      <c r="C42" s="199">
        <v>7</v>
      </c>
      <c r="D42" s="187" t="s">
        <v>94</v>
      </c>
      <c r="E42" s="180"/>
      <c r="F42" s="34" t="s">
        <v>8</v>
      </c>
      <c r="G42" s="144"/>
      <c r="H42" s="34" t="s">
        <v>6</v>
      </c>
      <c r="I42" s="155">
        <f>'様式10（包括的支援事業）'!I42</f>
        <v>0</v>
      </c>
      <c r="J42" s="136"/>
      <c r="K42" s="180"/>
      <c r="L42" s="34" t="s">
        <v>8</v>
      </c>
      <c r="M42" s="144"/>
      <c r="N42" s="34" t="s">
        <v>6</v>
      </c>
      <c r="O42" s="155">
        <f>'様式10（包括的支援事業）'!O42</f>
        <v>0</v>
      </c>
      <c r="P42" s="136"/>
      <c r="Q42" s="180"/>
      <c r="R42" s="34" t="s">
        <v>8</v>
      </c>
      <c r="S42" s="144"/>
      <c r="T42" s="34" t="s">
        <v>6</v>
      </c>
      <c r="U42" s="155">
        <f>'様式10（包括的支援事業）'!U42</f>
        <v>0</v>
      </c>
      <c r="V42" s="136"/>
    </row>
    <row r="43" spans="2:22" ht="21.95" customHeight="1">
      <c r="B43" s="7"/>
      <c r="C43" s="199">
        <v>8</v>
      </c>
      <c r="D43" s="187" t="s">
        <v>0</v>
      </c>
      <c r="E43" s="180"/>
      <c r="F43" s="34" t="s">
        <v>8</v>
      </c>
      <c r="G43" s="144"/>
      <c r="H43" s="34" t="s">
        <v>6</v>
      </c>
      <c r="I43" s="155">
        <f>'様式10（包括的支援事業）'!I43</f>
        <v>0</v>
      </c>
      <c r="J43" s="136"/>
      <c r="K43" s="180"/>
      <c r="L43" s="34" t="s">
        <v>8</v>
      </c>
      <c r="M43" s="144"/>
      <c r="N43" s="34" t="s">
        <v>6</v>
      </c>
      <c r="O43" s="155">
        <f>'様式10（包括的支援事業）'!O43</f>
        <v>0</v>
      </c>
      <c r="P43" s="136"/>
      <c r="Q43" s="180"/>
      <c r="R43" s="34" t="s">
        <v>8</v>
      </c>
      <c r="S43" s="144"/>
      <c r="T43" s="34" t="s">
        <v>6</v>
      </c>
      <c r="U43" s="155">
        <f>'様式10（包括的支援事業）'!U43</f>
        <v>0</v>
      </c>
      <c r="V43" s="136"/>
    </row>
    <row r="44" spans="2:22" ht="21.95" customHeight="1">
      <c r="B44" s="7"/>
      <c r="C44" s="199">
        <v>9</v>
      </c>
      <c r="D44" s="187" t="s">
        <v>82</v>
      </c>
      <c r="E44" s="180"/>
      <c r="F44" s="34" t="s">
        <v>8</v>
      </c>
      <c r="G44" s="144"/>
      <c r="H44" s="34" t="s">
        <v>6</v>
      </c>
      <c r="I44" s="155">
        <f>'様式10（包括的支援事業）'!I44</f>
        <v>0</v>
      </c>
      <c r="J44" s="136"/>
      <c r="K44" s="180"/>
      <c r="L44" s="34" t="s">
        <v>8</v>
      </c>
      <c r="M44" s="144"/>
      <c r="N44" s="34" t="s">
        <v>6</v>
      </c>
      <c r="O44" s="155">
        <f>'様式10（包括的支援事業）'!O44</f>
        <v>0</v>
      </c>
      <c r="P44" s="136"/>
      <c r="Q44" s="180"/>
      <c r="R44" s="34" t="s">
        <v>8</v>
      </c>
      <c r="S44" s="144"/>
      <c r="T44" s="34" t="s">
        <v>6</v>
      </c>
      <c r="U44" s="155">
        <f>'様式10（包括的支援事業）'!U44</f>
        <v>0</v>
      </c>
      <c r="V44" s="136"/>
    </row>
    <row r="45" spans="2:22" ht="21.95" customHeight="1">
      <c r="B45" s="7"/>
      <c r="C45" s="199">
        <v>10</v>
      </c>
      <c r="D45" s="187" t="s">
        <v>96</v>
      </c>
      <c r="E45" s="180"/>
      <c r="F45" s="34" t="s">
        <v>8</v>
      </c>
      <c r="G45" s="144"/>
      <c r="H45" s="34" t="s">
        <v>6</v>
      </c>
      <c r="I45" s="155">
        <f>'様式10（包括的支援事業）'!I45</f>
        <v>0</v>
      </c>
      <c r="J45" s="136"/>
      <c r="K45" s="180"/>
      <c r="L45" s="34" t="s">
        <v>8</v>
      </c>
      <c r="M45" s="144"/>
      <c r="N45" s="34" t="s">
        <v>6</v>
      </c>
      <c r="O45" s="155">
        <f>'様式10（包括的支援事業）'!O45</f>
        <v>0</v>
      </c>
      <c r="P45" s="136"/>
      <c r="Q45" s="180"/>
      <c r="R45" s="34" t="s">
        <v>8</v>
      </c>
      <c r="S45" s="144"/>
      <c r="T45" s="34" t="s">
        <v>6</v>
      </c>
      <c r="U45" s="155">
        <f>'様式10（包括的支援事業）'!U45</f>
        <v>0</v>
      </c>
      <c r="V45" s="136"/>
    </row>
    <row r="46" spans="2:22" ht="21.95" customHeight="1">
      <c r="B46" s="7"/>
      <c r="C46" s="199">
        <v>11</v>
      </c>
      <c r="D46" s="187" t="s">
        <v>81</v>
      </c>
      <c r="E46" s="180"/>
      <c r="F46" s="34" t="s">
        <v>8</v>
      </c>
      <c r="G46" s="144"/>
      <c r="H46" s="34" t="s">
        <v>6</v>
      </c>
      <c r="I46" s="155">
        <f>'様式10（包括的支援事業）'!I46</f>
        <v>0</v>
      </c>
      <c r="J46" s="136"/>
      <c r="K46" s="180"/>
      <c r="L46" s="34" t="s">
        <v>8</v>
      </c>
      <c r="M46" s="144"/>
      <c r="N46" s="34" t="s">
        <v>6</v>
      </c>
      <c r="O46" s="155">
        <f>'様式10（包括的支援事業）'!O46</f>
        <v>0</v>
      </c>
      <c r="P46" s="136"/>
      <c r="Q46" s="180"/>
      <c r="R46" s="34" t="s">
        <v>8</v>
      </c>
      <c r="S46" s="144"/>
      <c r="T46" s="34" t="s">
        <v>6</v>
      </c>
      <c r="U46" s="155">
        <f>'様式10（包括的支援事業）'!U46</f>
        <v>0</v>
      </c>
      <c r="V46" s="136"/>
    </row>
    <row r="47" spans="2:22" ht="21.95" customHeight="1">
      <c r="B47" s="7"/>
      <c r="C47" s="199">
        <v>12</v>
      </c>
      <c r="D47" s="188" t="s">
        <v>80</v>
      </c>
      <c r="E47" s="180"/>
      <c r="F47" s="34" t="s">
        <v>8</v>
      </c>
      <c r="G47" s="144"/>
      <c r="H47" s="34" t="s">
        <v>6</v>
      </c>
      <c r="I47" s="155">
        <f>'様式10（包括的支援事業）'!I47</f>
        <v>0</v>
      </c>
      <c r="J47" s="136"/>
      <c r="K47" s="180"/>
      <c r="L47" s="34" t="s">
        <v>8</v>
      </c>
      <c r="M47" s="144"/>
      <c r="N47" s="34" t="s">
        <v>6</v>
      </c>
      <c r="O47" s="155">
        <f>'様式10（包括的支援事業）'!O47</f>
        <v>0</v>
      </c>
      <c r="P47" s="136"/>
      <c r="Q47" s="180"/>
      <c r="R47" s="34" t="s">
        <v>8</v>
      </c>
      <c r="S47" s="144"/>
      <c r="T47" s="34" t="s">
        <v>6</v>
      </c>
      <c r="U47" s="155">
        <f>'様式10（包括的支援事業）'!U47</f>
        <v>0</v>
      </c>
      <c r="V47" s="136"/>
    </row>
    <row r="48" spans="2:22" ht="21.95" customHeight="1">
      <c r="B48" s="7"/>
      <c r="C48" s="199">
        <v>13</v>
      </c>
      <c r="D48" s="111"/>
      <c r="E48" s="180"/>
      <c r="F48" s="34" t="s">
        <v>8</v>
      </c>
      <c r="G48" s="144"/>
      <c r="H48" s="34" t="s">
        <v>6</v>
      </c>
      <c r="I48" s="155">
        <f>'様式10（包括的支援事業）'!I48</f>
        <v>0</v>
      </c>
      <c r="J48" s="136"/>
      <c r="K48" s="180"/>
      <c r="L48" s="34" t="s">
        <v>8</v>
      </c>
      <c r="M48" s="144"/>
      <c r="N48" s="34" t="s">
        <v>6</v>
      </c>
      <c r="O48" s="155">
        <f>'様式10（包括的支援事業）'!O48</f>
        <v>0</v>
      </c>
      <c r="P48" s="136"/>
      <c r="Q48" s="180"/>
      <c r="R48" s="34" t="s">
        <v>8</v>
      </c>
      <c r="S48" s="144"/>
      <c r="T48" s="34" t="s">
        <v>6</v>
      </c>
      <c r="U48" s="155">
        <f>'様式10（包括的支援事業）'!U48</f>
        <v>0</v>
      </c>
      <c r="V48" s="136"/>
    </row>
    <row r="49" spans="2:22" ht="21.95" customHeight="1" thickBot="1">
      <c r="B49" s="7"/>
      <c r="C49" s="200">
        <v>14</v>
      </c>
      <c r="D49" s="158"/>
      <c r="E49" s="181"/>
      <c r="F49" s="34" t="s">
        <v>8</v>
      </c>
      <c r="G49" s="145"/>
      <c r="H49" s="34" t="s">
        <v>6</v>
      </c>
      <c r="I49" s="154">
        <f>'様式10（包括的支援事業）'!I49</f>
        <v>0</v>
      </c>
      <c r="J49" s="135"/>
      <c r="K49" s="181"/>
      <c r="L49" s="34" t="s">
        <v>8</v>
      </c>
      <c r="M49" s="145"/>
      <c r="N49" s="34" t="s">
        <v>6</v>
      </c>
      <c r="O49" s="154">
        <f>'様式10（包括的支援事業）'!O49</f>
        <v>0</v>
      </c>
      <c r="P49" s="135"/>
      <c r="Q49" s="181"/>
      <c r="R49" s="34" t="s">
        <v>8</v>
      </c>
      <c r="S49" s="145"/>
      <c r="T49" s="34" t="s">
        <v>6</v>
      </c>
      <c r="U49" s="154">
        <f>'様式10（包括的支援事業）'!U49</f>
        <v>0</v>
      </c>
      <c r="V49" s="135"/>
    </row>
    <row r="50" spans="2:22" ht="36" customHeight="1" thickBot="1">
      <c r="B50" s="4"/>
      <c r="C50" s="239" t="s">
        <v>39</v>
      </c>
      <c r="D50" s="240"/>
      <c r="E50" s="241" t="s">
        <v>31</v>
      </c>
      <c r="F50" s="242"/>
      <c r="G50" s="242"/>
      <c r="H50" s="242"/>
      <c r="I50" s="52">
        <f>'様式10（包括的支援事業）'!I50+'様式10 (認知症地域支援・ケア向上事業)'!I33+'様式10 (介護予防把握事業）'!I33</f>
        <v>0</v>
      </c>
      <c r="J50" s="54"/>
      <c r="K50" s="241" t="s">
        <v>31</v>
      </c>
      <c r="L50" s="242"/>
      <c r="M50" s="242"/>
      <c r="N50" s="242"/>
      <c r="O50" s="52">
        <f>'様式10（包括的支援事業）'!O50+'様式10 (認知症地域支援・ケア向上事業)'!O33+'様式10 (介護予防把握事業）'!O33</f>
        <v>0</v>
      </c>
      <c r="P50" s="54"/>
      <c r="Q50" s="241" t="s">
        <v>31</v>
      </c>
      <c r="R50" s="242"/>
      <c r="S50" s="242"/>
      <c r="T50" s="242"/>
      <c r="U50" s="52">
        <f>'様式10（包括的支援事業）'!U50+'様式10 (認知症地域支援・ケア向上事業)'!U33+'様式10 (介護予防把握事業）'!U33</f>
        <v>0</v>
      </c>
      <c r="V50" s="55"/>
    </row>
    <row r="51" spans="2:22" ht="20.100000000000001" customHeight="1">
      <c r="B51" s="4"/>
      <c r="C51" s="268" t="s">
        <v>40</v>
      </c>
      <c r="D51" s="269"/>
      <c r="E51" s="230"/>
      <c r="F51" s="231"/>
      <c r="G51" s="231"/>
      <c r="H51" s="231"/>
      <c r="I51" s="57"/>
      <c r="J51" s="28"/>
      <c r="K51" s="230"/>
      <c r="L51" s="231"/>
      <c r="M51" s="231"/>
      <c r="N51" s="231"/>
      <c r="O51" s="57"/>
      <c r="P51" s="28"/>
      <c r="Q51" s="230"/>
      <c r="R51" s="231"/>
      <c r="S51" s="231"/>
      <c r="T51" s="231"/>
      <c r="U51" s="57"/>
      <c r="V51" s="28"/>
    </row>
    <row r="52" spans="2:22" ht="32.1" customHeight="1">
      <c r="B52" s="4"/>
      <c r="C52" s="232" t="s">
        <v>57</v>
      </c>
      <c r="D52" s="233"/>
      <c r="E52" s="234" t="s">
        <v>41</v>
      </c>
      <c r="F52" s="235"/>
      <c r="G52" s="235"/>
      <c r="H52" s="235"/>
      <c r="I52" s="30">
        <f>I13+I23+I35+I50</f>
        <v>0</v>
      </c>
      <c r="J52" s="28"/>
      <c r="K52" s="234" t="s">
        <v>41</v>
      </c>
      <c r="L52" s="235"/>
      <c r="M52" s="235"/>
      <c r="N52" s="235"/>
      <c r="O52" s="30">
        <f>O13+O23+O35+O50</f>
        <v>0</v>
      </c>
      <c r="P52" s="28"/>
      <c r="Q52" s="234" t="s">
        <v>41</v>
      </c>
      <c r="R52" s="235"/>
      <c r="S52" s="235"/>
      <c r="T52" s="235"/>
      <c r="U52" s="30">
        <f>U13+U23+U35+U50</f>
        <v>0</v>
      </c>
      <c r="V52" s="28"/>
    </row>
    <row r="53" spans="2:22" ht="20.100000000000001" customHeight="1" thickBot="1">
      <c r="B53" s="4"/>
      <c r="C53" s="270" t="s">
        <v>46</v>
      </c>
      <c r="D53" s="271"/>
      <c r="E53" s="236"/>
      <c r="F53" s="236"/>
      <c r="G53" s="236"/>
      <c r="H53" s="236"/>
      <c r="I53" s="154"/>
      <c r="J53" s="28"/>
      <c r="K53" s="236"/>
      <c r="L53" s="236"/>
      <c r="M53" s="236"/>
      <c r="N53" s="236"/>
      <c r="O53" s="154"/>
      <c r="P53" s="28"/>
      <c r="Q53" s="236"/>
      <c r="R53" s="236"/>
      <c r="S53" s="236"/>
      <c r="T53" s="236"/>
      <c r="U53" s="154"/>
      <c r="V53" s="28"/>
    </row>
    <row r="54" spans="2:22" ht="18" customHeight="1">
      <c r="B54" s="4"/>
      <c r="C54" s="266" t="s">
        <v>109</v>
      </c>
      <c r="D54" s="267"/>
      <c r="E54" s="227">
        <v>38170000</v>
      </c>
      <c r="F54" s="228"/>
      <c r="G54" s="228"/>
      <c r="H54" s="228"/>
      <c r="I54" s="229"/>
      <c r="J54" s="59"/>
      <c r="K54" s="227">
        <v>38170000</v>
      </c>
      <c r="L54" s="228"/>
      <c r="M54" s="228"/>
      <c r="N54" s="228"/>
      <c r="O54" s="229"/>
      <c r="P54" s="59"/>
      <c r="Q54" s="227">
        <v>38170000</v>
      </c>
      <c r="R54" s="228"/>
      <c r="S54" s="228"/>
      <c r="T54" s="228"/>
      <c r="U54" s="229"/>
      <c r="V54" s="55"/>
    </row>
    <row r="55" spans="2:22" ht="36" customHeight="1" thickBot="1">
      <c r="B55" s="58"/>
      <c r="C55" s="222" t="s">
        <v>47</v>
      </c>
      <c r="D55" s="223"/>
      <c r="E55" s="224">
        <f>ROUNDUP(I52,-3)</f>
        <v>0</v>
      </c>
      <c r="F55" s="225"/>
      <c r="G55" s="225"/>
      <c r="H55" s="225"/>
      <c r="I55" s="226"/>
      <c r="J55" s="182" t="s">
        <v>90</v>
      </c>
      <c r="K55" s="224">
        <f>ROUNDUP(O52,-3)</f>
        <v>0</v>
      </c>
      <c r="L55" s="225"/>
      <c r="M55" s="225"/>
      <c r="N55" s="225"/>
      <c r="O55" s="226"/>
      <c r="P55" s="182" t="s">
        <v>90</v>
      </c>
      <c r="Q55" s="224">
        <f>ROUNDUP(U52,-3)</f>
        <v>0</v>
      </c>
      <c r="R55" s="225"/>
      <c r="S55" s="225"/>
      <c r="T55" s="225"/>
      <c r="U55" s="226"/>
      <c r="V55" s="182" t="s">
        <v>90</v>
      </c>
    </row>
    <row r="56" spans="2:22" ht="20.25" customHeight="1">
      <c r="B56" s="5"/>
      <c r="C56" s="12" t="s">
        <v>111</v>
      </c>
      <c r="D56" s="12"/>
      <c r="E56" s="8"/>
      <c r="F56" s="8"/>
      <c r="G56" s="8"/>
      <c r="H56" s="8"/>
      <c r="I56" s="8"/>
      <c r="J56" s="8"/>
      <c r="K56" s="8"/>
      <c r="L56" s="8"/>
      <c r="M56" s="8"/>
      <c r="N56" s="8"/>
      <c r="O56" s="5"/>
      <c r="P56" s="8"/>
      <c r="Q56" s="8"/>
      <c r="R56" s="8"/>
      <c r="S56" s="8"/>
      <c r="T56" s="8"/>
      <c r="U56" s="5"/>
      <c r="V56" s="8"/>
    </row>
    <row r="57" spans="2:22" ht="20.25" customHeight="1">
      <c r="B57" s="5"/>
      <c r="C57" s="12" t="s">
        <v>107</v>
      </c>
      <c r="D57" s="12"/>
      <c r="E57" s="8"/>
      <c r="F57" s="8"/>
      <c r="G57" s="8"/>
      <c r="H57" s="8"/>
      <c r="I57" s="8"/>
      <c r="J57" s="8"/>
      <c r="K57" s="8"/>
      <c r="L57" s="8"/>
      <c r="M57" s="8"/>
      <c r="N57" s="8"/>
      <c r="O57" s="5"/>
      <c r="P57" s="8"/>
      <c r="Q57" s="8"/>
      <c r="R57" s="8"/>
      <c r="S57" s="8"/>
      <c r="T57" s="8"/>
      <c r="U57" s="5"/>
      <c r="V57" s="8"/>
    </row>
    <row r="58" spans="2:22" ht="20.25" customHeight="1" thickBot="1">
      <c r="B58" s="5"/>
      <c r="C58" s="185" t="s">
        <v>108</v>
      </c>
      <c r="D58" s="183"/>
      <c r="E58" s="183"/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20"/>
      <c r="Q58" s="20"/>
      <c r="R58" s="20"/>
      <c r="S58" s="20"/>
      <c r="T58" s="5"/>
      <c r="V58" s="20"/>
    </row>
    <row r="59" spans="2:22" ht="60" customHeight="1" thickBot="1">
      <c r="B59" s="5"/>
      <c r="C59" s="184" t="s">
        <v>110</v>
      </c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0" t="s">
        <v>48</v>
      </c>
      <c r="Q59" s="213">
        <f>I8+O8+U8</f>
        <v>0</v>
      </c>
      <c r="R59" s="214"/>
      <c r="S59" s="214"/>
      <c r="T59" s="214"/>
      <c r="U59" s="214"/>
      <c r="V59" s="215"/>
    </row>
    <row r="60" spans="2:22" ht="3.75" customHeight="1"/>
    <row r="66" ht="3" customHeight="1"/>
  </sheetData>
  <mergeCells count="60">
    <mergeCell ref="B12:D12"/>
    <mergeCell ref="E13:H13"/>
    <mergeCell ref="K13:N13"/>
    <mergeCell ref="C54:D54"/>
    <mergeCell ref="E54:I54"/>
    <mergeCell ref="K54:O54"/>
    <mergeCell ref="E35:H35"/>
    <mergeCell ref="K35:N35"/>
    <mergeCell ref="K53:N53"/>
    <mergeCell ref="C51:D51"/>
    <mergeCell ref="E51:H51"/>
    <mergeCell ref="K51:N51"/>
    <mergeCell ref="C53:D53"/>
    <mergeCell ref="E53:H53"/>
    <mergeCell ref="K52:N52"/>
    <mergeCell ref="B4:H4"/>
    <mergeCell ref="C5:H5"/>
    <mergeCell ref="C6:H6"/>
    <mergeCell ref="E8:H8"/>
    <mergeCell ref="C7:H7"/>
    <mergeCell ref="Q2:T2"/>
    <mergeCell ref="U2:V2"/>
    <mergeCell ref="J4:N4"/>
    <mergeCell ref="P4:T4"/>
    <mergeCell ref="J5:N5"/>
    <mergeCell ref="P5:T5"/>
    <mergeCell ref="J6:N6"/>
    <mergeCell ref="P6:T6"/>
    <mergeCell ref="J7:N7"/>
    <mergeCell ref="P7:T7"/>
    <mergeCell ref="K8:N8"/>
    <mergeCell ref="Q8:T8"/>
    <mergeCell ref="Q13:T13"/>
    <mergeCell ref="C23:D23"/>
    <mergeCell ref="E23:H23"/>
    <mergeCell ref="K23:N23"/>
    <mergeCell ref="Q23:T23"/>
    <mergeCell ref="Q52:T52"/>
    <mergeCell ref="Q53:T53"/>
    <mergeCell ref="Q35:T35"/>
    <mergeCell ref="C50:D50"/>
    <mergeCell ref="E50:H50"/>
    <mergeCell ref="K50:N50"/>
    <mergeCell ref="Q50:T50"/>
    <mergeCell ref="B2:G2"/>
    <mergeCell ref="Q59:V59"/>
    <mergeCell ref="J14:J22"/>
    <mergeCell ref="P14:P22"/>
    <mergeCell ref="V14:V22"/>
    <mergeCell ref="J24:J34"/>
    <mergeCell ref="P24:P34"/>
    <mergeCell ref="V24:V34"/>
    <mergeCell ref="C55:D55"/>
    <mergeCell ref="E55:I55"/>
    <mergeCell ref="K55:O55"/>
    <mergeCell ref="Q55:U55"/>
    <mergeCell ref="Q54:U54"/>
    <mergeCell ref="Q51:T51"/>
    <mergeCell ref="C52:D52"/>
    <mergeCell ref="E52:H52"/>
  </mergeCells>
  <phoneticPr fontId="12"/>
  <dataValidations count="1">
    <dataValidation type="list" allowBlank="1" showInputMessage="1" showErrorMessage="1" sqref="I2">
      <formula1>"石川,具志川北,具志川東,具志川西,具志川南,与勝西,与勝東,　"</formula1>
    </dataValidation>
  </dataValidations>
  <pageMargins left="0.78740157480314965" right="0.78740157480314965" top="0.39370078740157483" bottom="0" header="0.31496062992125984" footer="0.31496062992125984"/>
  <pageSetup paperSize="8" scale="54" orientation="landscape" cellComments="asDisplayed" r:id="rId1"/>
  <rowBreaks count="1" manualBreakCount="1">
    <brk id="24" min="1" max="21" man="1"/>
  </rowBreaks>
  <colBreaks count="1" manualBreakCount="1">
    <brk id="2" max="60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E9FF"/>
    <pageSetUpPr fitToPage="1"/>
  </sheetPr>
  <dimension ref="A1:V66"/>
  <sheetViews>
    <sheetView tabSelected="1" view="pageBreakPreview" topLeftCell="B1" zoomScaleSheetLayoutView="100" workbookViewId="0">
      <selection activeCell="E14" sqref="E14"/>
    </sheetView>
  </sheetViews>
  <sheetFormatPr defaultRowHeight="13.5"/>
  <cols>
    <col min="1" max="1" width="9.125" hidden="1" customWidth="1"/>
    <col min="2" max="3" width="2.875" customWidth="1"/>
    <col min="4" max="4" width="39.25" customWidth="1"/>
    <col min="5" max="5" width="20.625" customWidth="1"/>
    <col min="6" max="6" width="3.375" customWidth="1"/>
    <col min="7" max="7" width="4.625" customWidth="1"/>
    <col min="8" max="8" width="3.375" customWidth="1"/>
    <col min="9" max="9" width="20.625" customWidth="1"/>
    <col min="10" max="10" width="50.625" customWidth="1"/>
    <col min="11" max="11" width="20.625" customWidth="1"/>
    <col min="12" max="12" width="3.375" customWidth="1"/>
    <col min="13" max="13" width="4.625" customWidth="1"/>
    <col min="14" max="14" width="3.375" customWidth="1"/>
    <col min="15" max="15" width="20.625" customWidth="1"/>
    <col min="16" max="16" width="50.625" customWidth="1"/>
    <col min="17" max="17" width="20.625" customWidth="1"/>
    <col min="18" max="18" width="3.375" customWidth="1"/>
    <col min="19" max="19" width="4.625" customWidth="1"/>
    <col min="20" max="20" width="3.375" customWidth="1"/>
    <col min="21" max="21" width="20.625" customWidth="1"/>
    <col min="22" max="22" width="50.625" customWidth="1"/>
    <col min="23" max="23" width="0.75" customWidth="1"/>
  </cols>
  <sheetData>
    <row r="1" spans="2:22" ht="21.75" customHeight="1">
      <c r="B1" s="1" t="s">
        <v>24</v>
      </c>
    </row>
    <row r="2" spans="2:22" ht="60" customHeight="1">
      <c r="B2" s="212" t="s">
        <v>66</v>
      </c>
      <c r="C2" s="212"/>
      <c r="D2" s="212"/>
      <c r="E2" s="212"/>
      <c r="F2" s="212"/>
      <c r="G2" s="212"/>
      <c r="H2" s="2" t="s">
        <v>28</v>
      </c>
      <c r="I2" s="73" t="s">
        <v>112</v>
      </c>
      <c r="J2" s="2" t="s">
        <v>49</v>
      </c>
      <c r="K2" s="2"/>
      <c r="L2" s="2"/>
      <c r="M2" s="2"/>
      <c r="N2" s="2"/>
      <c r="O2" s="2"/>
      <c r="P2" s="2"/>
      <c r="Q2" s="249" t="s">
        <v>50</v>
      </c>
      <c r="R2" s="249"/>
      <c r="S2" s="249"/>
      <c r="T2" s="249"/>
      <c r="U2" s="250"/>
      <c r="V2" s="250"/>
    </row>
    <row r="3" spans="2:22" ht="5.25" customHeight="1">
      <c r="I3" s="26"/>
      <c r="J3" s="26"/>
      <c r="O3" s="26"/>
      <c r="P3" s="26"/>
      <c r="U3" s="26"/>
      <c r="V3" s="26"/>
    </row>
    <row r="4" spans="2:22" ht="23.25" customHeight="1">
      <c r="B4" s="252" t="s">
        <v>14</v>
      </c>
      <c r="C4" s="253"/>
      <c r="D4" s="253"/>
      <c r="E4" s="253"/>
      <c r="F4" s="253"/>
      <c r="G4" s="253"/>
      <c r="H4" s="254"/>
      <c r="I4" s="205" t="s">
        <v>11</v>
      </c>
      <c r="J4" s="251"/>
      <c r="K4" s="251"/>
      <c r="L4" s="251"/>
      <c r="M4" s="251"/>
      <c r="N4" s="251"/>
      <c r="O4" s="205" t="s">
        <v>12</v>
      </c>
      <c r="P4" s="251"/>
      <c r="Q4" s="251"/>
      <c r="R4" s="251"/>
      <c r="S4" s="251"/>
      <c r="T4" s="251"/>
      <c r="U4" s="205" t="s">
        <v>13</v>
      </c>
      <c r="V4" s="24"/>
    </row>
    <row r="5" spans="2:22" ht="27.95" customHeight="1">
      <c r="B5" s="3"/>
      <c r="C5" s="255" t="s">
        <v>44</v>
      </c>
      <c r="D5" s="256"/>
      <c r="E5" s="256"/>
      <c r="F5" s="256"/>
      <c r="G5" s="256"/>
      <c r="H5" s="257"/>
      <c r="I5" s="120"/>
      <c r="J5" s="246" t="s">
        <v>43</v>
      </c>
      <c r="K5" s="247"/>
      <c r="L5" s="247"/>
      <c r="M5" s="247"/>
      <c r="N5" s="247"/>
      <c r="O5" s="120"/>
      <c r="P5" s="246" t="s">
        <v>43</v>
      </c>
      <c r="Q5" s="247"/>
      <c r="R5" s="247"/>
      <c r="S5" s="247"/>
      <c r="T5" s="247"/>
      <c r="U5" s="120"/>
      <c r="V5" s="25"/>
    </row>
    <row r="6" spans="2:22" ht="27.95" customHeight="1">
      <c r="B6" s="3"/>
      <c r="C6" s="274" t="s">
        <v>16</v>
      </c>
      <c r="D6" s="275"/>
      <c r="E6" s="275"/>
      <c r="F6" s="275"/>
      <c r="G6" s="275"/>
      <c r="H6" s="276"/>
      <c r="I6" s="121"/>
      <c r="J6" s="272" t="s">
        <v>45</v>
      </c>
      <c r="K6" s="273"/>
      <c r="L6" s="273"/>
      <c r="M6" s="273"/>
      <c r="N6" s="273"/>
      <c r="O6" s="121"/>
      <c r="P6" s="272" t="s">
        <v>45</v>
      </c>
      <c r="Q6" s="273"/>
      <c r="R6" s="273"/>
      <c r="S6" s="273"/>
      <c r="T6" s="273"/>
      <c r="U6" s="121"/>
      <c r="V6" s="25"/>
    </row>
    <row r="7" spans="2:22" ht="27.95" customHeight="1">
      <c r="B7" s="88"/>
      <c r="C7" s="277" t="s">
        <v>70</v>
      </c>
      <c r="D7" s="278"/>
      <c r="E7" s="278"/>
      <c r="F7" s="278"/>
      <c r="G7" s="278"/>
      <c r="H7" s="279"/>
      <c r="I7" s="122"/>
      <c r="J7" s="272" t="s">
        <v>42</v>
      </c>
      <c r="K7" s="273"/>
      <c r="L7" s="273"/>
      <c r="M7" s="273"/>
      <c r="N7" s="273"/>
      <c r="O7" s="122"/>
      <c r="P7" s="272" t="s">
        <v>42</v>
      </c>
      <c r="Q7" s="273"/>
      <c r="R7" s="273"/>
      <c r="S7" s="273"/>
      <c r="T7" s="273"/>
      <c r="U7" s="123"/>
      <c r="V7" s="25"/>
    </row>
    <row r="8" spans="2:22" ht="50.1" customHeight="1">
      <c r="C8" s="86"/>
      <c r="D8" s="87"/>
      <c r="E8" s="261" t="s">
        <v>5</v>
      </c>
      <c r="F8" s="262"/>
      <c r="G8" s="262"/>
      <c r="H8" s="262"/>
      <c r="I8" s="89">
        <f>IF(E55=I5,I5,"エラー")</f>
        <v>0</v>
      </c>
      <c r="J8" s="29"/>
      <c r="K8" s="248" t="s">
        <v>5</v>
      </c>
      <c r="L8" s="248"/>
      <c r="M8" s="248"/>
      <c r="N8" s="248"/>
      <c r="O8" s="89">
        <f>IF(K55=O5,O5,"エラー")</f>
        <v>0</v>
      </c>
      <c r="P8" s="29"/>
      <c r="Q8" s="248" t="s">
        <v>5</v>
      </c>
      <c r="R8" s="248"/>
      <c r="S8" s="248"/>
      <c r="T8" s="248"/>
      <c r="U8" s="89">
        <f>IF(Q55=U5,U5,"エラー")</f>
        <v>0</v>
      </c>
      <c r="V8" s="25"/>
    </row>
    <row r="9" spans="2:22" ht="25.5" customHeight="1">
      <c r="C9" s="12"/>
      <c r="D9" s="6"/>
      <c r="E9" s="14"/>
      <c r="F9" s="14"/>
      <c r="G9" s="14"/>
      <c r="H9" s="14"/>
      <c r="I9" s="13"/>
      <c r="J9" s="13"/>
      <c r="K9" s="14"/>
      <c r="L9" s="14"/>
      <c r="M9" s="14"/>
      <c r="N9" s="14"/>
      <c r="O9" s="13"/>
      <c r="P9" s="13"/>
      <c r="Q9" s="14"/>
      <c r="R9" s="14"/>
      <c r="S9" s="14"/>
      <c r="T9" s="14"/>
      <c r="U9" s="13"/>
      <c r="V9" s="13"/>
    </row>
    <row r="10" spans="2:22" ht="25.5" customHeight="1">
      <c r="C10" s="286" t="s">
        <v>54</v>
      </c>
      <c r="D10" s="286"/>
      <c r="E10" s="14"/>
      <c r="F10" s="14"/>
      <c r="G10" s="14"/>
      <c r="H10" s="14"/>
      <c r="I10" s="13"/>
      <c r="J10" s="13"/>
      <c r="K10" s="14"/>
      <c r="L10" s="14"/>
      <c r="M10" s="14"/>
      <c r="N10" s="14"/>
      <c r="O10" s="13"/>
      <c r="P10" s="13"/>
      <c r="Q10" s="14"/>
      <c r="R10" s="14"/>
      <c r="S10" s="14"/>
      <c r="T10" s="14"/>
      <c r="U10" s="13"/>
      <c r="V10" s="13"/>
    </row>
    <row r="11" spans="2:22" ht="24.75" customHeight="1">
      <c r="C11" s="287"/>
      <c r="D11" s="287"/>
      <c r="I11" s="26"/>
      <c r="J11" s="26"/>
      <c r="O11" s="26"/>
      <c r="P11" s="26"/>
      <c r="U11" s="26"/>
      <c r="V11" s="26"/>
    </row>
    <row r="12" spans="2:22" ht="23.25" customHeight="1" thickBot="1">
      <c r="B12" s="252" t="s">
        <v>10</v>
      </c>
      <c r="C12" s="253"/>
      <c r="D12" s="253"/>
      <c r="E12" s="90" t="s">
        <v>4</v>
      </c>
      <c r="F12" s="43"/>
      <c r="G12" s="91" t="s">
        <v>51</v>
      </c>
      <c r="H12" s="90" t="s">
        <v>52</v>
      </c>
      <c r="I12" s="206" t="s">
        <v>11</v>
      </c>
      <c r="J12" s="92" t="s">
        <v>36</v>
      </c>
      <c r="K12" s="90" t="s">
        <v>4</v>
      </c>
      <c r="L12" s="43"/>
      <c r="M12" s="91" t="s">
        <v>51</v>
      </c>
      <c r="N12" s="90" t="s">
        <v>52</v>
      </c>
      <c r="O12" s="206" t="s">
        <v>12</v>
      </c>
      <c r="P12" s="92" t="s">
        <v>36</v>
      </c>
      <c r="Q12" s="90" t="s">
        <v>4</v>
      </c>
      <c r="R12" s="43"/>
      <c r="S12" s="91" t="s">
        <v>51</v>
      </c>
      <c r="T12" s="90" t="s">
        <v>52</v>
      </c>
      <c r="U12" s="206" t="s">
        <v>13</v>
      </c>
      <c r="V12" s="92" t="s">
        <v>36</v>
      </c>
    </row>
    <row r="13" spans="2:22" ht="39.950000000000003" customHeight="1" thickBot="1">
      <c r="B13" s="15"/>
      <c r="C13" s="283" t="s">
        <v>85</v>
      </c>
      <c r="D13" s="284"/>
      <c r="E13" s="241" t="s">
        <v>29</v>
      </c>
      <c r="F13" s="242"/>
      <c r="G13" s="242"/>
      <c r="H13" s="242"/>
      <c r="I13" s="48">
        <f>I14+I15+I16+I17+I18+I21+I22</f>
        <v>0</v>
      </c>
      <c r="J13" s="27"/>
      <c r="K13" s="241" t="s">
        <v>29</v>
      </c>
      <c r="L13" s="242"/>
      <c r="M13" s="242"/>
      <c r="N13" s="242"/>
      <c r="O13" s="48">
        <f>O14+O15+O16+O17+O18+O21+O22</f>
        <v>0</v>
      </c>
      <c r="P13" s="27"/>
      <c r="Q13" s="241" t="s">
        <v>29</v>
      </c>
      <c r="R13" s="242"/>
      <c r="S13" s="242"/>
      <c r="T13" s="242"/>
      <c r="U13" s="48">
        <f>U14+U15+U16+U17+U18+U21+U22</f>
        <v>0</v>
      </c>
      <c r="V13" s="42"/>
    </row>
    <row r="14" spans="2:22" ht="39.950000000000003" customHeight="1">
      <c r="B14" s="18"/>
      <c r="C14" s="172">
        <v>1</v>
      </c>
      <c r="D14" s="207" t="s">
        <v>102</v>
      </c>
      <c r="E14" s="108"/>
      <c r="F14" s="101" t="s">
        <v>8</v>
      </c>
      <c r="G14" s="109"/>
      <c r="H14" s="101" t="s">
        <v>79</v>
      </c>
      <c r="I14" s="56">
        <f t="shared" ref="I14:I22" si="0">E14*G14</f>
        <v>0</v>
      </c>
      <c r="J14" s="280" t="s">
        <v>65</v>
      </c>
      <c r="K14" s="70"/>
      <c r="L14" s="101" t="s">
        <v>8</v>
      </c>
      <c r="M14" s="109"/>
      <c r="N14" s="101" t="s">
        <v>79</v>
      </c>
      <c r="O14" s="56">
        <f t="shared" ref="O14:O22" si="1">K14*M14</f>
        <v>0</v>
      </c>
      <c r="P14" s="280" t="s">
        <v>65</v>
      </c>
      <c r="Q14" s="70"/>
      <c r="R14" s="101" t="s">
        <v>8</v>
      </c>
      <c r="S14" s="109"/>
      <c r="T14" s="101" t="s">
        <v>79</v>
      </c>
      <c r="U14" s="56">
        <f t="shared" ref="U14:U22" si="2">Q14*S14</f>
        <v>0</v>
      </c>
      <c r="V14" s="280" t="s">
        <v>65</v>
      </c>
    </row>
    <row r="15" spans="2:22" ht="39.950000000000003" customHeight="1">
      <c r="B15" s="18"/>
      <c r="C15" s="173">
        <v>2</v>
      </c>
      <c r="D15" s="208" t="s">
        <v>103</v>
      </c>
      <c r="E15" s="108"/>
      <c r="F15" s="101" t="s">
        <v>63</v>
      </c>
      <c r="G15" s="109"/>
      <c r="H15" s="101" t="s">
        <v>79</v>
      </c>
      <c r="I15" s="56">
        <f t="shared" si="0"/>
        <v>0</v>
      </c>
      <c r="J15" s="281"/>
      <c r="K15" s="41"/>
      <c r="L15" s="101" t="s">
        <v>63</v>
      </c>
      <c r="M15" s="109"/>
      <c r="N15" s="101" t="s">
        <v>79</v>
      </c>
      <c r="O15" s="56">
        <f t="shared" si="1"/>
        <v>0</v>
      </c>
      <c r="P15" s="281"/>
      <c r="Q15" s="41"/>
      <c r="R15" s="101" t="s">
        <v>63</v>
      </c>
      <c r="S15" s="109"/>
      <c r="T15" s="101" t="s">
        <v>79</v>
      </c>
      <c r="U15" s="56">
        <f t="shared" si="2"/>
        <v>0</v>
      </c>
      <c r="V15" s="281"/>
    </row>
    <row r="16" spans="2:22" ht="39.950000000000003" customHeight="1">
      <c r="B16" s="18"/>
      <c r="C16" s="173">
        <v>3</v>
      </c>
      <c r="D16" s="209" t="s">
        <v>104</v>
      </c>
      <c r="E16" s="108"/>
      <c r="F16" s="101" t="s">
        <v>63</v>
      </c>
      <c r="G16" s="109"/>
      <c r="H16" s="101" t="s">
        <v>79</v>
      </c>
      <c r="I16" s="56">
        <f t="shared" si="0"/>
        <v>0</v>
      </c>
      <c r="J16" s="281"/>
      <c r="K16" s="41"/>
      <c r="L16" s="101" t="s">
        <v>63</v>
      </c>
      <c r="M16" s="109"/>
      <c r="N16" s="101" t="s">
        <v>79</v>
      </c>
      <c r="O16" s="56">
        <f t="shared" si="1"/>
        <v>0</v>
      </c>
      <c r="P16" s="281"/>
      <c r="Q16" s="41"/>
      <c r="R16" s="101" t="s">
        <v>63</v>
      </c>
      <c r="S16" s="109"/>
      <c r="T16" s="101" t="s">
        <v>79</v>
      </c>
      <c r="U16" s="56">
        <f t="shared" si="2"/>
        <v>0</v>
      </c>
      <c r="V16" s="281"/>
    </row>
    <row r="17" spans="2:22" ht="39.950000000000003" customHeight="1">
      <c r="B17" s="18"/>
      <c r="C17" s="173">
        <v>4</v>
      </c>
      <c r="D17" s="209" t="s">
        <v>105</v>
      </c>
      <c r="E17" s="41"/>
      <c r="F17" s="34" t="s">
        <v>8</v>
      </c>
      <c r="G17" s="74"/>
      <c r="H17" s="101" t="s">
        <v>79</v>
      </c>
      <c r="I17" s="28">
        <f t="shared" si="0"/>
        <v>0</v>
      </c>
      <c r="J17" s="281"/>
      <c r="K17" s="41"/>
      <c r="L17" s="34" t="s">
        <v>8</v>
      </c>
      <c r="M17" s="74"/>
      <c r="N17" s="101" t="s">
        <v>79</v>
      </c>
      <c r="O17" s="28">
        <f t="shared" si="1"/>
        <v>0</v>
      </c>
      <c r="P17" s="281"/>
      <c r="Q17" s="41"/>
      <c r="R17" s="34" t="s">
        <v>8</v>
      </c>
      <c r="S17" s="74"/>
      <c r="T17" s="101" t="s">
        <v>79</v>
      </c>
      <c r="U17" s="28">
        <f t="shared" si="2"/>
        <v>0</v>
      </c>
      <c r="V17" s="281"/>
    </row>
    <row r="18" spans="2:22" ht="39.950000000000003" customHeight="1">
      <c r="B18" s="18"/>
      <c r="C18" s="173">
        <v>5</v>
      </c>
      <c r="D18" s="210" t="s">
        <v>106</v>
      </c>
      <c r="E18" s="41"/>
      <c r="F18" s="34" t="s">
        <v>8</v>
      </c>
      <c r="G18" s="74"/>
      <c r="H18" s="101" t="s">
        <v>79</v>
      </c>
      <c r="I18" s="28">
        <f t="shared" si="0"/>
        <v>0</v>
      </c>
      <c r="J18" s="282"/>
      <c r="K18" s="41"/>
      <c r="L18" s="34" t="s">
        <v>8</v>
      </c>
      <c r="M18" s="74"/>
      <c r="N18" s="101" t="s">
        <v>79</v>
      </c>
      <c r="O18" s="28">
        <f t="shared" si="1"/>
        <v>0</v>
      </c>
      <c r="P18" s="282"/>
      <c r="Q18" s="41"/>
      <c r="R18" s="34" t="s">
        <v>8</v>
      </c>
      <c r="S18" s="74"/>
      <c r="T18" s="101" t="s">
        <v>79</v>
      </c>
      <c r="U18" s="28">
        <f t="shared" si="2"/>
        <v>0</v>
      </c>
      <c r="V18" s="282"/>
    </row>
    <row r="19" spans="2:22" ht="27.95" customHeight="1">
      <c r="B19" s="18"/>
      <c r="C19" s="174"/>
      <c r="D19" s="106" t="s">
        <v>58</v>
      </c>
      <c r="E19" s="32"/>
      <c r="F19" s="33" t="s">
        <v>8</v>
      </c>
      <c r="G19" s="33"/>
      <c r="H19" s="46" t="s">
        <v>79</v>
      </c>
      <c r="I19" s="31">
        <f t="shared" si="0"/>
        <v>0</v>
      </c>
      <c r="J19" s="124"/>
      <c r="K19" s="32"/>
      <c r="L19" s="33" t="s">
        <v>8</v>
      </c>
      <c r="M19" s="33"/>
      <c r="N19" s="46" t="s">
        <v>79</v>
      </c>
      <c r="O19" s="31">
        <f t="shared" si="1"/>
        <v>0</v>
      </c>
      <c r="P19" s="124"/>
      <c r="Q19" s="32"/>
      <c r="R19" s="33" t="s">
        <v>8</v>
      </c>
      <c r="S19" s="33"/>
      <c r="T19" s="46" t="s">
        <v>79</v>
      </c>
      <c r="U19" s="31">
        <f t="shared" si="2"/>
        <v>0</v>
      </c>
      <c r="V19" s="124"/>
    </row>
    <row r="20" spans="2:22" ht="27.95" customHeight="1">
      <c r="B20" s="18"/>
      <c r="C20" s="174"/>
      <c r="D20" s="100" t="s">
        <v>56</v>
      </c>
      <c r="E20" s="32"/>
      <c r="F20" s="33" t="s">
        <v>32</v>
      </c>
      <c r="G20" s="33"/>
      <c r="H20" s="46" t="s">
        <v>79</v>
      </c>
      <c r="I20" s="31">
        <f t="shared" si="0"/>
        <v>0</v>
      </c>
      <c r="J20" s="125"/>
      <c r="K20" s="32"/>
      <c r="L20" s="33" t="s">
        <v>32</v>
      </c>
      <c r="M20" s="33"/>
      <c r="N20" s="46" t="s">
        <v>79</v>
      </c>
      <c r="O20" s="31">
        <f t="shared" si="1"/>
        <v>0</v>
      </c>
      <c r="P20" s="125"/>
      <c r="Q20" s="32"/>
      <c r="R20" s="33" t="s">
        <v>32</v>
      </c>
      <c r="S20" s="33"/>
      <c r="T20" s="46" t="s">
        <v>79</v>
      </c>
      <c r="U20" s="31">
        <f t="shared" si="2"/>
        <v>0</v>
      </c>
      <c r="V20" s="125"/>
    </row>
    <row r="21" spans="2:22" ht="39.950000000000003" customHeight="1">
      <c r="B21" s="18"/>
      <c r="C21" s="175">
        <v>6</v>
      </c>
      <c r="D21" s="40" t="s">
        <v>34</v>
      </c>
      <c r="E21" s="41"/>
      <c r="F21" s="34" t="s">
        <v>8</v>
      </c>
      <c r="G21" s="74"/>
      <c r="H21" s="101" t="s">
        <v>79</v>
      </c>
      <c r="I21" s="28">
        <f t="shared" si="0"/>
        <v>0</v>
      </c>
      <c r="J21" s="79"/>
      <c r="K21" s="41"/>
      <c r="L21" s="34" t="s">
        <v>8</v>
      </c>
      <c r="M21" s="74"/>
      <c r="N21" s="101" t="s">
        <v>79</v>
      </c>
      <c r="O21" s="28">
        <f t="shared" si="1"/>
        <v>0</v>
      </c>
      <c r="P21" s="81"/>
      <c r="Q21" s="41"/>
      <c r="R21" s="34" t="s">
        <v>8</v>
      </c>
      <c r="S21" s="74"/>
      <c r="T21" s="101" t="s">
        <v>79</v>
      </c>
      <c r="U21" s="28">
        <f t="shared" si="2"/>
        <v>0</v>
      </c>
      <c r="V21" s="81"/>
    </row>
    <row r="22" spans="2:22" ht="39.950000000000003" customHeight="1" thickBot="1">
      <c r="B22" s="4"/>
      <c r="C22" s="176">
        <v>7</v>
      </c>
      <c r="D22" s="23" t="s">
        <v>35</v>
      </c>
      <c r="E22" s="49"/>
      <c r="F22" s="50" t="s">
        <v>8</v>
      </c>
      <c r="G22" s="75"/>
      <c r="H22" s="101" t="s">
        <v>79</v>
      </c>
      <c r="I22" s="126">
        <f t="shared" si="0"/>
        <v>0</v>
      </c>
      <c r="J22" s="85" t="s">
        <v>38</v>
      </c>
      <c r="K22" s="70"/>
      <c r="L22" s="61" t="s">
        <v>8</v>
      </c>
      <c r="M22" s="78"/>
      <c r="N22" s="101" t="s">
        <v>79</v>
      </c>
      <c r="O22" s="126">
        <f t="shared" si="1"/>
        <v>0</v>
      </c>
      <c r="P22" s="85" t="s">
        <v>38</v>
      </c>
      <c r="Q22" s="70"/>
      <c r="R22" s="61" t="s">
        <v>8</v>
      </c>
      <c r="S22" s="78"/>
      <c r="T22" s="101" t="s">
        <v>79</v>
      </c>
      <c r="U22" s="126">
        <f t="shared" si="2"/>
        <v>0</v>
      </c>
      <c r="V22" s="85" t="s">
        <v>38</v>
      </c>
    </row>
    <row r="23" spans="2:22" ht="39.950000000000003" customHeight="1" thickBot="1">
      <c r="B23" s="4"/>
      <c r="C23" s="283" t="s">
        <v>87</v>
      </c>
      <c r="D23" s="285"/>
      <c r="E23" s="245" t="s">
        <v>30</v>
      </c>
      <c r="F23" s="242"/>
      <c r="G23" s="242"/>
      <c r="H23" s="242"/>
      <c r="I23" s="52">
        <f>SUM(I24:I34)</f>
        <v>0</v>
      </c>
      <c r="J23" s="54"/>
      <c r="K23" s="245" t="s">
        <v>30</v>
      </c>
      <c r="L23" s="242"/>
      <c r="M23" s="242"/>
      <c r="N23" s="242"/>
      <c r="O23" s="52">
        <f>SUM(O24:O34)</f>
        <v>0</v>
      </c>
      <c r="P23" s="54"/>
      <c r="Q23" s="245" t="s">
        <v>30</v>
      </c>
      <c r="R23" s="242"/>
      <c r="S23" s="242"/>
      <c r="T23" s="242"/>
      <c r="U23" s="52">
        <f>SUM(U24:U34)</f>
        <v>0</v>
      </c>
      <c r="V23" s="55"/>
    </row>
    <row r="24" spans="2:22" ht="21.95" customHeight="1">
      <c r="B24" s="4"/>
      <c r="C24" s="195">
        <v>1</v>
      </c>
      <c r="D24" s="192" t="s">
        <v>17</v>
      </c>
      <c r="E24" s="62"/>
      <c r="F24" s="63" t="s">
        <v>8</v>
      </c>
      <c r="G24" s="76"/>
      <c r="H24" s="51" t="s">
        <v>6</v>
      </c>
      <c r="I24" s="56">
        <f>E24*G24</f>
        <v>0</v>
      </c>
      <c r="J24" s="80"/>
      <c r="K24" s="62"/>
      <c r="L24" s="61" t="s">
        <v>8</v>
      </c>
      <c r="M24" s="76"/>
      <c r="N24" s="61" t="s">
        <v>6</v>
      </c>
      <c r="O24" s="56">
        <f t="shared" ref="O24:O34" si="3">K24*M24</f>
        <v>0</v>
      </c>
      <c r="P24" s="80"/>
      <c r="Q24" s="62"/>
      <c r="R24" s="61" t="s">
        <v>8</v>
      </c>
      <c r="S24" s="76"/>
      <c r="T24" s="61" t="s">
        <v>6</v>
      </c>
      <c r="U24" s="56">
        <f t="shared" ref="U24:U34" si="4">Q24*S24</f>
        <v>0</v>
      </c>
      <c r="V24" s="83"/>
    </row>
    <row r="25" spans="2:22" ht="21.95" customHeight="1">
      <c r="B25" s="4"/>
      <c r="C25" s="196">
        <v>2</v>
      </c>
      <c r="D25" s="193" t="s">
        <v>18</v>
      </c>
      <c r="E25" s="64"/>
      <c r="F25" s="50" t="s">
        <v>8</v>
      </c>
      <c r="G25" s="75"/>
      <c r="H25" s="53" t="s">
        <v>6</v>
      </c>
      <c r="I25" s="28">
        <f t="shared" ref="I25:I34" si="5">E25*G25</f>
        <v>0</v>
      </c>
      <c r="J25" s="81"/>
      <c r="K25" s="64"/>
      <c r="L25" s="34" t="s">
        <v>8</v>
      </c>
      <c r="M25" s="75"/>
      <c r="N25" s="34" t="s">
        <v>6</v>
      </c>
      <c r="O25" s="28">
        <f t="shared" si="3"/>
        <v>0</v>
      </c>
      <c r="P25" s="81"/>
      <c r="Q25" s="64"/>
      <c r="R25" s="34" t="s">
        <v>8</v>
      </c>
      <c r="S25" s="75"/>
      <c r="T25" s="34" t="s">
        <v>6</v>
      </c>
      <c r="U25" s="28">
        <f t="shared" si="4"/>
        <v>0</v>
      </c>
      <c r="V25" s="83"/>
    </row>
    <row r="26" spans="2:22" ht="21.95" customHeight="1">
      <c r="B26" s="4"/>
      <c r="C26" s="196">
        <v>3</v>
      </c>
      <c r="D26" s="193" t="s">
        <v>77</v>
      </c>
      <c r="E26" s="65"/>
      <c r="F26" s="34" t="s">
        <v>8</v>
      </c>
      <c r="G26" s="74"/>
      <c r="H26" s="34" t="s">
        <v>6</v>
      </c>
      <c r="I26" s="28">
        <f t="shared" si="5"/>
        <v>0</v>
      </c>
      <c r="J26" s="81"/>
      <c r="K26" s="65"/>
      <c r="L26" s="34" t="s">
        <v>8</v>
      </c>
      <c r="M26" s="74"/>
      <c r="N26" s="34" t="s">
        <v>6</v>
      </c>
      <c r="O26" s="28">
        <f t="shared" si="3"/>
        <v>0</v>
      </c>
      <c r="P26" s="81"/>
      <c r="Q26" s="65"/>
      <c r="R26" s="34" t="s">
        <v>8</v>
      </c>
      <c r="S26" s="74"/>
      <c r="T26" s="34" t="s">
        <v>6</v>
      </c>
      <c r="U26" s="28">
        <f t="shared" si="4"/>
        <v>0</v>
      </c>
      <c r="V26" s="83"/>
    </row>
    <row r="27" spans="2:22" ht="21.95" customHeight="1">
      <c r="B27" s="4"/>
      <c r="C27" s="196">
        <v>4</v>
      </c>
      <c r="D27" s="193" t="s">
        <v>19</v>
      </c>
      <c r="E27" s="65"/>
      <c r="F27" s="34" t="s">
        <v>8</v>
      </c>
      <c r="G27" s="74"/>
      <c r="H27" s="34" t="s">
        <v>6</v>
      </c>
      <c r="I27" s="28">
        <f t="shared" si="5"/>
        <v>0</v>
      </c>
      <c r="J27" s="81"/>
      <c r="K27" s="65"/>
      <c r="L27" s="34" t="s">
        <v>8</v>
      </c>
      <c r="M27" s="74"/>
      <c r="N27" s="34" t="s">
        <v>6</v>
      </c>
      <c r="O27" s="28">
        <f t="shared" si="3"/>
        <v>0</v>
      </c>
      <c r="P27" s="81"/>
      <c r="Q27" s="65"/>
      <c r="R27" s="34" t="s">
        <v>8</v>
      </c>
      <c r="S27" s="74"/>
      <c r="T27" s="34" t="s">
        <v>6</v>
      </c>
      <c r="U27" s="28">
        <f t="shared" si="4"/>
        <v>0</v>
      </c>
      <c r="V27" s="83"/>
    </row>
    <row r="28" spans="2:22" ht="21.95" customHeight="1">
      <c r="B28" s="4"/>
      <c r="C28" s="196">
        <v>5</v>
      </c>
      <c r="D28" s="193" t="s">
        <v>92</v>
      </c>
      <c r="E28" s="65"/>
      <c r="F28" s="34" t="s">
        <v>8</v>
      </c>
      <c r="G28" s="74"/>
      <c r="H28" s="34" t="s">
        <v>6</v>
      </c>
      <c r="I28" s="28">
        <f t="shared" si="5"/>
        <v>0</v>
      </c>
      <c r="J28" s="81"/>
      <c r="K28" s="65"/>
      <c r="L28" s="34" t="s">
        <v>8</v>
      </c>
      <c r="M28" s="74"/>
      <c r="N28" s="34" t="s">
        <v>6</v>
      </c>
      <c r="O28" s="28">
        <f t="shared" si="3"/>
        <v>0</v>
      </c>
      <c r="P28" s="81"/>
      <c r="Q28" s="65"/>
      <c r="R28" s="34" t="s">
        <v>8</v>
      </c>
      <c r="S28" s="74"/>
      <c r="T28" s="34" t="s">
        <v>6</v>
      </c>
      <c r="U28" s="28">
        <f t="shared" si="4"/>
        <v>0</v>
      </c>
      <c r="V28" s="83"/>
    </row>
    <row r="29" spans="2:22" ht="21.95" customHeight="1">
      <c r="B29" s="4"/>
      <c r="C29" s="196">
        <v>6</v>
      </c>
      <c r="D29" s="193" t="s">
        <v>27</v>
      </c>
      <c r="E29" s="65"/>
      <c r="F29" s="34" t="s">
        <v>8</v>
      </c>
      <c r="G29" s="74"/>
      <c r="H29" s="34" t="s">
        <v>6</v>
      </c>
      <c r="I29" s="28">
        <f t="shared" si="5"/>
        <v>0</v>
      </c>
      <c r="J29" s="81"/>
      <c r="K29" s="65"/>
      <c r="L29" s="34" t="s">
        <v>8</v>
      </c>
      <c r="M29" s="74"/>
      <c r="N29" s="34" t="s">
        <v>6</v>
      </c>
      <c r="O29" s="28">
        <f t="shared" si="3"/>
        <v>0</v>
      </c>
      <c r="P29" s="81"/>
      <c r="Q29" s="65"/>
      <c r="R29" s="34" t="s">
        <v>8</v>
      </c>
      <c r="S29" s="74"/>
      <c r="T29" s="34" t="s">
        <v>6</v>
      </c>
      <c r="U29" s="28">
        <f t="shared" si="4"/>
        <v>0</v>
      </c>
      <c r="V29" s="83"/>
    </row>
    <row r="30" spans="2:22" ht="21.95" customHeight="1">
      <c r="B30" s="4"/>
      <c r="C30" s="196">
        <v>7</v>
      </c>
      <c r="D30" s="193" t="s">
        <v>98</v>
      </c>
      <c r="E30" s="65"/>
      <c r="F30" s="34" t="s">
        <v>8</v>
      </c>
      <c r="G30" s="74"/>
      <c r="H30" s="34" t="s">
        <v>6</v>
      </c>
      <c r="I30" s="28">
        <f t="shared" si="5"/>
        <v>0</v>
      </c>
      <c r="J30" s="81"/>
      <c r="K30" s="65"/>
      <c r="L30" s="34" t="s">
        <v>8</v>
      </c>
      <c r="M30" s="74"/>
      <c r="N30" s="34" t="s">
        <v>6</v>
      </c>
      <c r="O30" s="28">
        <f t="shared" si="3"/>
        <v>0</v>
      </c>
      <c r="P30" s="81"/>
      <c r="Q30" s="65"/>
      <c r="R30" s="34" t="s">
        <v>8</v>
      </c>
      <c r="S30" s="74"/>
      <c r="T30" s="34" t="s">
        <v>6</v>
      </c>
      <c r="U30" s="28">
        <f t="shared" si="4"/>
        <v>0</v>
      </c>
      <c r="V30" s="83"/>
    </row>
    <row r="31" spans="2:22" ht="21.95" customHeight="1">
      <c r="B31" s="4"/>
      <c r="C31" s="196">
        <v>8</v>
      </c>
      <c r="D31" s="193" t="s">
        <v>95</v>
      </c>
      <c r="E31" s="65"/>
      <c r="F31" s="34" t="s">
        <v>8</v>
      </c>
      <c r="G31" s="74"/>
      <c r="H31" s="34" t="s">
        <v>6</v>
      </c>
      <c r="I31" s="28">
        <f t="shared" si="5"/>
        <v>0</v>
      </c>
      <c r="J31" s="81"/>
      <c r="K31" s="65"/>
      <c r="L31" s="34" t="s">
        <v>8</v>
      </c>
      <c r="M31" s="74"/>
      <c r="N31" s="34" t="s">
        <v>6</v>
      </c>
      <c r="O31" s="28">
        <f t="shared" si="3"/>
        <v>0</v>
      </c>
      <c r="P31" s="81"/>
      <c r="Q31" s="65"/>
      <c r="R31" s="34" t="s">
        <v>8</v>
      </c>
      <c r="S31" s="74"/>
      <c r="T31" s="34" t="s">
        <v>6</v>
      </c>
      <c r="U31" s="28">
        <f t="shared" si="4"/>
        <v>0</v>
      </c>
      <c r="V31" s="83"/>
    </row>
    <row r="32" spans="2:22" ht="21.95" customHeight="1">
      <c r="B32" s="4"/>
      <c r="C32" s="196">
        <v>9</v>
      </c>
      <c r="D32" s="193" t="s">
        <v>97</v>
      </c>
      <c r="E32" s="65"/>
      <c r="F32" s="34" t="s">
        <v>8</v>
      </c>
      <c r="G32" s="74"/>
      <c r="H32" s="34" t="s">
        <v>6</v>
      </c>
      <c r="I32" s="28">
        <f t="shared" si="5"/>
        <v>0</v>
      </c>
      <c r="J32" s="81"/>
      <c r="K32" s="65"/>
      <c r="L32" s="34" t="s">
        <v>8</v>
      </c>
      <c r="M32" s="74"/>
      <c r="N32" s="34" t="s">
        <v>6</v>
      </c>
      <c r="O32" s="28">
        <f t="shared" si="3"/>
        <v>0</v>
      </c>
      <c r="P32" s="81"/>
      <c r="Q32" s="65"/>
      <c r="R32" s="34" t="s">
        <v>8</v>
      </c>
      <c r="S32" s="74"/>
      <c r="T32" s="34" t="s">
        <v>6</v>
      </c>
      <c r="U32" s="28">
        <f t="shared" si="4"/>
        <v>0</v>
      </c>
      <c r="V32" s="83"/>
    </row>
    <row r="33" spans="2:22" ht="21.95" customHeight="1">
      <c r="B33" s="4"/>
      <c r="C33" s="196">
        <v>10</v>
      </c>
      <c r="D33" s="194"/>
      <c r="E33" s="65"/>
      <c r="F33" s="34" t="s">
        <v>8</v>
      </c>
      <c r="G33" s="74"/>
      <c r="H33" s="34" t="s">
        <v>6</v>
      </c>
      <c r="I33" s="28">
        <f t="shared" si="5"/>
        <v>0</v>
      </c>
      <c r="J33" s="81"/>
      <c r="K33" s="65"/>
      <c r="L33" s="34" t="s">
        <v>8</v>
      </c>
      <c r="M33" s="74"/>
      <c r="N33" s="34" t="s">
        <v>6</v>
      </c>
      <c r="O33" s="28">
        <f t="shared" si="3"/>
        <v>0</v>
      </c>
      <c r="P33" s="81"/>
      <c r="Q33" s="65"/>
      <c r="R33" s="34" t="s">
        <v>8</v>
      </c>
      <c r="S33" s="74"/>
      <c r="T33" s="34" t="s">
        <v>6</v>
      </c>
      <c r="U33" s="28">
        <f t="shared" si="4"/>
        <v>0</v>
      </c>
      <c r="V33" s="83"/>
    </row>
    <row r="34" spans="2:22" ht="21.95" customHeight="1" thickBot="1">
      <c r="B34" s="4"/>
      <c r="C34" s="168">
        <v>11</v>
      </c>
      <c r="D34" s="159"/>
      <c r="E34" s="60"/>
      <c r="F34" s="61" t="s">
        <v>8</v>
      </c>
      <c r="G34" s="78"/>
      <c r="H34" s="61" t="s">
        <v>6</v>
      </c>
      <c r="I34" s="126">
        <f t="shared" si="5"/>
        <v>0</v>
      </c>
      <c r="J34" s="82"/>
      <c r="K34" s="60"/>
      <c r="L34" s="61" t="s">
        <v>8</v>
      </c>
      <c r="M34" s="78"/>
      <c r="N34" s="61" t="s">
        <v>6</v>
      </c>
      <c r="O34" s="28">
        <f t="shared" si="3"/>
        <v>0</v>
      </c>
      <c r="P34" s="82"/>
      <c r="Q34" s="60"/>
      <c r="R34" s="61" t="s">
        <v>8</v>
      </c>
      <c r="S34" s="78"/>
      <c r="T34" s="61" t="s">
        <v>6</v>
      </c>
      <c r="U34" s="28">
        <f t="shared" si="4"/>
        <v>0</v>
      </c>
      <c r="V34" s="83"/>
    </row>
    <row r="35" spans="2:22" ht="39.950000000000003" customHeight="1" thickBot="1">
      <c r="B35" s="7"/>
      <c r="C35" s="283" t="s">
        <v>86</v>
      </c>
      <c r="D35" s="288"/>
      <c r="E35" s="237" t="s">
        <v>9</v>
      </c>
      <c r="F35" s="238"/>
      <c r="G35" s="238"/>
      <c r="H35" s="238"/>
      <c r="I35" s="52">
        <f>SUM(I36:I49)</f>
        <v>0</v>
      </c>
      <c r="J35" s="9"/>
      <c r="K35" s="237" t="s">
        <v>9</v>
      </c>
      <c r="L35" s="238"/>
      <c r="M35" s="238"/>
      <c r="N35" s="238"/>
      <c r="O35" s="52">
        <f>SUM(O36:O49)</f>
        <v>0</v>
      </c>
      <c r="P35" s="9"/>
      <c r="Q35" s="237" t="s">
        <v>9</v>
      </c>
      <c r="R35" s="238"/>
      <c r="S35" s="238"/>
      <c r="T35" s="238"/>
      <c r="U35" s="52">
        <f>SUM(U36:U49)</f>
        <v>0</v>
      </c>
      <c r="V35" s="9"/>
    </row>
    <row r="36" spans="2:22" ht="21.95" customHeight="1">
      <c r="B36" s="7"/>
      <c r="C36" s="198">
        <v>1</v>
      </c>
      <c r="D36" s="186" t="s">
        <v>20</v>
      </c>
      <c r="E36" s="127"/>
      <c r="F36" s="115" t="s">
        <v>8</v>
      </c>
      <c r="G36" s="118"/>
      <c r="H36" s="110" t="s">
        <v>6</v>
      </c>
      <c r="I36" s="57">
        <f>E36*G36</f>
        <v>0</v>
      </c>
      <c r="J36" s="113"/>
      <c r="K36" s="127"/>
      <c r="L36" s="115" t="s">
        <v>8</v>
      </c>
      <c r="M36" s="118"/>
      <c r="N36" s="110" t="s">
        <v>6</v>
      </c>
      <c r="O36" s="57">
        <f t="shared" ref="O36:O49" si="6">K36*M36</f>
        <v>0</v>
      </c>
      <c r="P36" s="113"/>
      <c r="Q36" s="127"/>
      <c r="R36" s="115" t="s">
        <v>8</v>
      </c>
      <c r="S36" s="118"/>
      <c r="T36" s="110" t="s">
        <v>6</v>
      </c>
      <c r="U36" s="57">
        <f>Q36*S36</f>
        <v>0</v>
      </c>
      <c r="V36" s="113"/>
    </row>
    <row r="37" spans="2:22" ht="21.95" customHeight="1">
      <c r="B37" s="7"/>
      <c r="C37" s="199">
        <v>2</v>
      </c>
      <c r="D37" s="187" t="s">
        <v>7</v>
      </c>
      <c r="E37" s="128"/>
      <c r="F37" s="112" t="s">
        <v>8</v>
      </c>
      <c r="G37" s="74"/>
      <c r="H37" s="112" t="s">
        <v>6</v>
      </c>
      <c r="I37" s="36">
        <f>E37*G37</f>
        <v>0</v>
      </c>
      <c r="J37" s="114"/>
      <c r="K37" s="128"/>
      <c r="L37" s="112" t="s">
        <v>8</v>
      </c>
      <c r="M37" s="74"/>
      <c r="N37" s="112" t="s">
        <v>6</v>
      </c>
      <c r="O37" s="36">
        <f t="shared" si="6"/>
        <v>0</v>
      </c>
      <c r="P37" s="114"/>
      <c r="Q37" s="128"/>
      <c r="R37" s="112" t="s">
        <v>8</v>
      </c>
      <c r="S37" s="74"/>
      <c r="T37" s="112" t="s">
        <v>6</v>
      </c>
      <c r="U37" s="36">
        <f>Q37*S37</f>
        <v>0</v>
      </c>
      <c r="V37" s="114"/>
    </row>
    <row r="38" spans="2:22" ht="21.95" customHeight="1">
      <c r="B38" s="7"/>
      <c r="C38" s="199">
        <v>3</v>
      </c>
      <c r="D38" s="187" t="s">
        <v>21</v>
      </c>
      <c r="E38" s="128"/>
      <c r="F38" s="112" t="s">
        <v>8</v>
      </c>
      <c r="G38" s="74"/>
      <c r="H38" s="112" t="s">
        <v>6</v>
      </c>
      <c r="I38" s="36">
        <f>E38*G38</f>
        <v>0</v>
      </c>
      <c r="J38" s="114"/>
      <c r="K38" s="128"/>
      <c r="L38" s="112" t="s">
        <v>8</v>
      </c>
      <c r="M38" s="74"/>
      <c r="N38" s="112" t="s">
        <v>6</v>
      </c>
      <c r="O38" s="36">
        <f t="shared" si="6"/>
        <v>0</v>
      </c>
      <c r="P38" s="114"/>
      <c r="Q38" s="128"/>
      <c r="R38" s="112" t="s">
        <v>8</v>
      </c>
      <c r="S38" s="74"/>
      <c r="T38" s="112" t="s">
        <v>6</v>
      </c>
      <c r="U38" s="36">
        <f>Q38*S38</f>
        <v>0</v>
      </c>
      <c r="V38" s="114"/>
    </row>
    <row r="39" spans="2:22" ht="21.95" customHeight="1">
      <c r="B39" s="7"/>
      <c r="C39" s="199">
        <v>4</v>
      </c>
      <c r="D39" s="187" t="s">
        <v>2</v>
      </c>
      <c r="E39" s="128"/>
      <c r="F39" s="112" t="s">
        <v>8</v>
      </c>
      <c r="G39" s="74"/>
      <c r="H39" s="112" t="s">
        <v>6</v>
      </c>
      <c r="I39" s="36">
        <f>E39*G39</f>
        <v>0</v>
      </c>
      <c r="J39" s="114"/>
      <c r="K39" s="128"/>
      <c r="L39" s="112" t="s">
        <v>8</v>
      </c>
      <c r="M39" s="74"/>
      <c r="N39" s="112" t="s">
        <v>6</v>
      </c>
      <c r="O39" s="36">
        <f t="shared" si="6"/>
        <v>0</v>
      </c>
      <c r="P39" s="114"/>
      <c r="Q39" s="128"/>
      <c r="R39" s="112" t="s">
        <v>8</v>
      </c>
      <c r="S39" s="74"/>
      <c r="T39" s="112" t="s">
        <v>6</v>
      </c>
      <c r="U39" s="36">
        <f>Q39*S39</f>
        <v>0</v>
      </c>
      <c r="V39" s="114"/>
    </row>
    <row r="40" spans="2:22" ht="21.95" customHeight="1">
      <c r="B40" s="7"/>
      <c r="C40" s="199">
        <v>5</v>
      </c>
      <c r="D40" s="187" t="s">
        <v>22</v>
      </c>
      <c r="E40" s="128"/>
      <c r="F40" s="112" t="s">
        <v>8</v>
      </c>
      <c r="G40" s="74"/>
      <c r="H40" s="112" t="s">
        <v>6</v>
      </c>
      <c r="I40" s="36">
        <f>E40*G40</f>
        <v>0</v>
      </c>
      <c r="J40" s="114"/>
      <c r="K40" s="128"/>
      <c r="L40" s="112" t="s">
        <v>8</v>
      </c>
      <c r="M40" s="74"/>
      <c r="N40" s="112" t="s">
        <v>6</v>
      </c>
      <c r="O40" s="36">
        <f t="shared" si="6"/>
        <v>0</v>
      </c>
      <c r="P40" s="114"/>
      <c r="Q40" s="128"/>
      <c r="R40" s="112" t="s">
        <v>8</v>
      </c>
      <c r="S40" s="74"/>
      <c r="T40" s="112" t="s">
        <v>6</v>
      </c>
      <c r="U40" s="36">
        <f>Q40*S40</f>
        <v>0</v>
      </c>
      <c r="V40" s="114"/>
    </row>
    <row r="41" spans="2:22" ht="21.95" customHeight="1">
      <c r="B41" s="7"/>
      <c r="C41" s="199">
        <v>6</v>
      </c>
      <c r="D41" s="187" t="s">
        <v>1</v>
      </c>
      <c r="E41" s="129"/>
      <c r="F41" s="112" t="s">
        <v>8</v>
      </c>
      <c r="G41" s="74"/>
      <c r="H41" s="112" t="s">
        <v>6</v>
      </c>
      <c r="I41" s="36">
        <f t="shared" ref="I41:I49" si="7">E41*G41</f>
        <v>0</v>
      </c>
      <c r="J41" s="114"/>
      <c r="K41" s="129"/>
      <c r="L41" s="112" t="s">
        <v>8</v>
      </c>
      <c r="M41" s="74"/>
      <c r="N41" s="112" t="s">
        <v>6</v>
      </c>
      <c r="O41" s="36">
        <f t="shared" si="6"/>
        <v>0</v>
      </c>
      <c r="P41" s="114"/>
      <c r="Q41" s="129"/>
      <c r="R41" s="112" t="s">
        <v>8</v>
      </c>
      <c r="S41" s="74"/>
      <c r="T41" s="112" t="s">
        <v>6</v>
      </c>
      <c r="U41" s="36">
        <f t="shared" ref="U41:U49" si="8">Q41*S41</f>
        <v>0</v>
      </c>
      <c r="V41" s="114"/>
    </row>
    <row r="42" spans="2:22" ht="21.95" customHeight="1">
      <c r="B42" s="7"/>
      <c r="C42" s="199">
        <v>7</v>
      </c>
      <c r="D42" s="187" t="s">
        <v>94</v>
      </c>
      <c r="E42" s="129"/>
      <c r="F42" s="112" t="s">
        <v>8</v>
      </c>
      <c r="G42" s="74"/>
      <c r="H42" s="112" t="s">
        <v>6</v>
      </c>
      <c r="I42" s="36">
        <f t="shared" si="7"/>
        <v>0</v>
      </c>
      <c r="J42" s="114"/>
      <c r="K42" s="129"/>
      <c r="L42" s="112" t="s">
        <v>8</v>
      </c>
      <c r="M42" s="74"/>
      <c r="N42" s="112" t="s">
        <v>6</v>
      </c>
      <c r="O42" s="36">
        <f t="shared" si="6"/>
        <v>0</v>
      </c>
      <c r="P42" s="114"/>
      <c r="Q42" s="129"/>
      <c r="R42" s="112" t="s">
        <v>8</v>
      </c>
      <c r="S42" s="74"/>
      <c r="T42" s="112" t="s">
        <v>6</v>
      </c>
      <c r="U42" s="36">
        <f t="shared" si="8"/>
        <v>0</v>
      </c>
      <c r="V42" s="114"/>
    </row>
    <row r="43" spans="2:22" ht="21.95" customHeight="1">
      <c r="B43" s="7"/>
      <c r="C43" s="199">
        <v>8</v>
      </c>
      <c r="D43" s="187" t="s">
        <v>0</v>
      </c>
      <c r="E43" s="129"/>
      <c r="F43" s="112" t="s">
        <v>8</v>
      </c>
      <c r="G43" s="74"/>
      <c r="H43" s="112" t="s">
        <v>6</v>
      </c>
      <c r="I43" s="36">
        <f t="shared" si="7"/>
        <v>0</v>
      </c>
      <c r="J43" s="114"/>
      <c r="K43" s="129"/>
      <c r="L43" s="112" t="s">
        <v>8</v>
      </c>
      <c r="M43" s="74"/>
      <c r="N43" s="112" t="s">
        <v>6</v>
      </c>
      <c r="O43" s="36">
        <f t="shared" si="6"/>
        <v>0</v>
      </c>
      <c r="P43" s="114"/>
      <c r="Q43" s="129"/>
      <c r="R43" s="112" t="s">
        <v>8</v>
      </c>
      <c r="S43" s="74"/>
      <c r="T43" s="112" t="s">
        <v>6</v>
      </c>
      <c r="U43" s="36">
        <f t="shared" si="8"/>
        <v>0</v>
      </c>
      <c r="V43" s="114"/>
    </row>
    <row r="44" spans="2:22" ht="21.95" customHeight="1">
      <c r="B44" s="7"/>
      <c r="C44" s="199">
        <v>9</v>
      </c>
      <c r="D44" s="187" t="s">
        <v>82</v>
      </c>
      <c r="E44" s="129"/>
      <c r="F44" s="112" t="s">
        <v>8</v>
      </c>
      <c r="G44" s="74"/>
      <c r="H44" s="112" t="s">
        <v>6</v>
      </c>
      <c r="I44" s="36">
        <f t="shared" si="7"/>
        <v>0</v>
      </c>
      <c r="J44" s="114"/>
      <c r="K44" s="129"/>
      <c r="L44" s="112" t="s">
        <v>8</v>
      </c>
      <c r="M44" s="74"/>
      <c r="N44" s="112" t="s">
        <v>6</v>
      </c>
      <c r="O44" s="36">
        <f t="shared" si="6"/>
        <v>0</v>
      </c>
      <c r="P44" s="114"/>
      <c r="Q44" s="129"/>
      <c r="R44" s="112" t="s">
        <v>8</v>
      </c>
      <c r="S44" s="74"/>
      <c r="T44" s="112" t="s">
        <v>6</v>
      </c>
      <c r="U44" s="36">
        <f t="shared" si="8"/>
        <v>0</v>
      </c>
      <c r="V44" s="114"/>
    </row>
    <row r="45" spans="2:22" ht="21.95" customHeight="1">
      <c r="B45" s="7"/>
      <c r="C45" s="199">
        <v>10</v>
      </c>
      <c r="D45" s="187" t="s">
        <v>96</v>
      </c>
      <c r="E45" s="129"/>
      <c r="F45" s="112" t="s">
        <v>8</v>
      </c>
      <c r="G45" s="74"/>
      <c r="H45" s="112" t="s">
        <v>6</v>
      </c>
      <c r="I45" s="36">
        <f t="shared" si="7"/>
        <v>0</v>
      </c>
      <c r="J45" s="114"/>
      <c r="K45" s="129"/>
      <c r="L45" s="112" t="s">
        <v>8</v>
      </c>
      <c r="M45" s="74"/>
      <c r="N45" s="112" t="s">
        <v>6</v>
      </c>
      <c r="O45" s="36">
        <f t="shared" si="6"/>
        <v>0</v>
      </c>
      <c r="P45" s="114"/>
      <c r="Q45" s="129"/>
      <c r="R45" s="112" t="s">
        <v>8</v>
      </c>
      <c r="S45" s="74"/>
      <c r="T45" s="112" t="s">
        <v>6</v>
      </c>
      <c r="U45" s="36">
        <f t="shared" si="8"/>
        <v>0</v>
      </c>
      <c r="V45" s="114"/>
    </row>
    <row r="46" spans="2:22" ht="21.95" customHeight="1">
      <c r="B46" s="7"/>
      <c r="C46" s="199">
        <v>11</v>
      </c>
      <c r="D46" s="187" t="s">
        <v>81</v>
      </c>
      <c r="E46" s="129"/>
      <c r="F46" s="112" t="s">
        <v>8</v>
      </c>
      <c r="G46" s="74"/>
      <c r="H46" s="112" t="s">
        <v>6</v>
      </c>
      <c r="I46" s="36">
        <f t="shared" si="7"/>
        <v>0</v>
      </c>
      <c r="J46" s="114"/>
      <c r="K46" s="129"/>
      <c r="L46" s="112" t="s">
        <v>8</v>
      </c>
      <c r="M46" s="74"/>
      <c r="N46" s="112" t="s">
        <v>6</v>
      </c>
      <c r="O46" s="36">
        <f t="shared" si="6"/>
        <v>0</v>
      </c>
      <c r="P46" s="114"/>
      <c r="Q46" s="129"/>
      <c r="R46" s="112" t="s">
        <v>8</v>
      </c>
      <c r="S46" s="74"/>
      <c r="T46" s="112" t="s">
        <v>6</v>
      </c>
      <c r="U46" s="36">
        <f t="shared" si="8"/>
        <v>0</v>
      </c>
      <c r="V46" s="114"/>
    </row>
    <row r="47" spans="2:22" ht="21.95" customHeight="1">
      <c r="B47" s="7"/>
      <c r="C47" s="199">
        <v>12</v>
      </c>
      <c r="D47" s="188" t="s">
        <v>80</v>
      </c>
      <c r="E47" s="129"/>
      <c r="F47" s="112" t="s">
        <v>8</v>
      </c>
      <c r="G47" s="74"/>
      <c r="H47" s="112" t="s">
        <v>6</v>
      </c>
      <c r="I47" s="36">
        <f t="shared" si="7"/>
        <v>0</v>
      </c>
      <c r="J47" s="114"/>
      <c r="K47" s="129"/>
      <c r="L47" s="112" t="s">
        <v>8</v>
      </c>
      <c r="M47" s="74"/>
      <c r="N47" s="112" t="s">
        <v>6</v>
      </c>
      <c r="O47" s="36">
        <f t="shared" si="6"/>
        <v>0</v>
      </c>
      <c r="P47" s="114"/>
      <c r="Q47" s="129"/>
      <c r="R47" s="112" t="s">
        <v>8</v>
      </c>
      <c r="S47" s="74"/>
      <c r="T47" s="112" t="s">
        <v>6</v>
      </c>
      <c r="U47" s="36">
        <f t="shared" si="8"/>
        <v>0</v>
      </c>
      <c r="V47" s="114"/>
    </row>
    <row r="48" spans="2:22" ht="21.95" customHeight="1">
      <c r="B48" s="7"/>
      <c r="C48" s="199">
        <v>13</v>
      </c>
      <c r="D48" s="111"/>
      <c r="E48" s="129"/>
      <c r="F48" s="112" t="s">
        <v>8</v>
      </c>
      <c r="G48" s="74"/>
      <c r="H48" s="112" t="s">
        <v>6</v>
      </c>
      <c r="I48" s="36">
        <f t="shared" si="7"/>
        <v>0</v>
      </c>
      <c r="J48" s="114"/>
      <c r="K48" s="116"/>
      <c r="L48" s="112" t="s">
        <v>8</v>
      </c>
      <c r="M48" s="74"/>
      <c r="N48" s="112" t="s">
        <v>6</v>
      </c>
      <c r="O48" s="36">
        <f t="shared" si="6"/>
        <v>0</v>
      </c>
      <c r="P48" s="114"/>
      <c r="Q48" s="116"/>
      <c r="R48" s="112" t="s">
        <v>8</v>
      </c>
      <c r="S48" s="74"/>
      <c r="T48" s="112" t="s">
        <v>6</v>
      </c>
      <c r="U48" s="36">
        <f t="shared" si="8"/>
        <v>0</v>
      </c>
      <c r="V48" s="114"/>
    </row>
    <row r="49" spans="2:22" ht="21.95" customHeight="1" thickBot="1">
      <c r="B49" s="7"/>
      <c r="C49" s="200">
        <v>14</v>
      </c>
      <c r="D49" s="158"/>
      <c r="E49" s="130"/>
      <c r="F49" s="112" t="s">
        <v>8</v>
      </c>
      <c r="G49" s="119"/>
      <c r="H49" s="112" t="s">
        <v>6</v>
      </c>
      <c r="I49" s="36">
        <f t="shared" si="7"/>
        <v>0</v>
      </c>
      <c r="J49" s="113"/>
      <c r="K49" s="117"/>
      <c r="L49" s="112" t="s">
        <v>8</v>
      </c>
      <c r="M49" s="119"/>
      <c r="N49" s="112" t="s">
        <v>6</v>
      </c>
      <c r="O49" s="36">
        <f t="shared" si="6"/>
        <v>0</v>
      </c>
      <c r="P49" s="113"/>
      <c r="Q49" s="117"/>
      <c r="R49" s="112" t="s">
        <v>8</v>
      </c>
      <c r="S49" s="119"/>
      <c r="T49" s="112" t="s">
        <v>6</v>
      </c>
      <c r="U49" s="36">
        <f t="shared" si="8"/>
        <v>0</v>
      </c>
      <c r="V49" s="113"/>
    </row>
    <row r="50" spans="2:22" ht="39.950000000000003" customHeight="1" thickBot="1">
      <c r="B50" s="4"/>
      <c r="C50" s="239" t="s">
        <v>39</v>
      </c>
      <c r="D50" s="240"/>
      <c r="E50" s="241" t="s">
        <v>31</v>
      </c>
      <c r="F50" s="242"/>
      <c r="G50" s="242"/>
      <c r="H50" s="242"/>
      <c r="I50" s="52">
        <f>ROUNDDOWN((I13+I23+I35)*0.1,-3)</f>
        <v>0</v>
      </c>
      <c r="J50" s="54"/>
      <c r="K50" s="241" t="s">
        <v>31</v>
      </c>
      <c r="L50" s="242"/>
      <c r="M50" s="242"/>
      <c r="N50" s="242"/>
      <c r="O50" s="52">
        <f>ROUNDDOWN((O13+O23+O35)*0.1,-3)</f>
        <v>0</v>
      </c>
      <c r="P50" s="54"/>
      <c r="Q50" s="241" t="s">
        <v>31</v>
      </c>
      <c r="R50" s="242"/>
      <c r="S50" s="242"/>
      <c r="T50" s="242"/>
      <c r="U50" s="52">
        <f>ROUNDDOWN((U13+U23+U35)*0.1,-3)</f>
        <v>0</v>
      </c>
      <c r="V50" s="55"/>
    </row>
    <row r="51" spans="2:22" ht="20.100000000000001" customHeight="1">
      <c r="B51" s="4"/>
      <c r="C51" s="268" t="s">
        <v>40</v>
      </c>
      <c r="D51" s="269"/>
      <c r="E51" s="230"/>
      <c r="F51" s="231"/>
      <c r="G51" s="231"/>
      <c r="H51" s="231"/>
      <c r="I51" s="57"/>
      <c r="J51" s="28"/>
      <c r="K51" s="230"/>
      <c r="L51" s="231"/>
      <c r="M51" s="231"/>
      <c r="N51" s="231"/>
      <c r="O51" s="57"/>
      <c r="P51" s="28"/>
      <c r="Q51" s="230"/>
      <c r="R51" s="231"/>
      <c r="S51" s="231"/>
      <c r="T51" s="231"/>
      <c r="U51" s="57"/>
      <c r="V51" s="28"/>
    </row>
    <row r="52" spans="2:22" ht="32.1" customHeight="1">
      <c r="B52" s="4"/>
      <c r="C52" s="232" t="s">
        <v>57</v>
      </c>
      <c r="D52" s="233"/>
      <c r="E52" s="234" t="s">
        <v>41</v>
      </c>
      <c r="F52" s="235"/>
      <c r="G52" s="235"/>
      <c r="H52" s="235"/>
      <c r="I52" s="30">
        <f>SUM(I13,I23,I35,I50)</f>
        <v>0</v>
      </c>
      <c r="J52" s="28"/>
      <c r="K52" s="234" t="s">
        <v>41</v>
      </c>
      <c r="L52" s="235"/>
      <c r="M52" s="235"/>
      <c r="N52" s="235"/>
      <c r="O52" s="30">
        <f>SUM(O13,O23,O35,O50)</f>
        <v>0</v>
      </c>
      <c r="P52" s="28"/>
      <c r="Q52" s="234" t="s">
        <v>41</v>
      </c>
      <c r="R52" s="235"/>
      <c r="S52" s="235"/>
      <c r="T52" s="235"/>
      <c r="U52" s="30">
        <f>SUM(U13,U23,U35,U50)</f>
        <v>0</v>
      </c>
      <c r="V52" s="28"/>
    </row>
    <row r="53" spans="2:22" ht="20.100000000000001" customHeight="1" thickBot="1">
      <c r="B53" s="4"/>
      <c r="C53" s="270" t="s">
        <v>46</v>
      </c>
      <c r="D53" s="271"/>
      <c r="E53" s="236"/>
      <c r="F53" s="236"/>
      <c r="G53" s="236"/>
      <c r="H53" s="236"/>
      <c r="I53" s="72">
        <v>500</v>
      </c>
      <c r="J53" s="28"/>
      <c r="K53" s="236"/>
      <c r="L53" s="236"/>
      <c r="M53" s="236"/>
      <c r="N53" s="236"/>
      <c r="O53" s="72">
        <v>0</v>
      </c>
      <c r="P53" s="28"/>
      <c r="Q53" s="236"/>
      <c r="R53" s="236"/>
      <c r="S53" s="236"/>
      <c r="T53" s="236"/>
      <c r="U53" s="72">
        <v>0</v>
      </c>
      <c r="V53" s="28"/>
    </row>
    <row r="54" spans="2:22" ht="18" customHeight="1">
      <c r="B54" s="4"/>
      <c r="C54" s="266" t="s">
        <v>76</v>
      </c>
      <c r="D54" s="289"/>
      <c r="E54" s="227">
        <v>27830000</v>
      </c>
      <c r="F54" s="228"/>
      <c r="G54" s="228"/>
      <c r="H54" s="228"/>
      <c r="I54" s="229"/>
      <c r="J54" s="59"/>
      <c r="K54" s="227">
        <v>27830000</v>
      </c>
      <c r="L54" s="228"/>
      <c r="M54" s="228"/>
      <c r="N54" s="228"/>
      <c r="O54" s="229"/>
      <c r="P54" s="59"/>
      <c r="Q54" s="227">
        <v>27830000</v>
      </c>
      <c r="R54" s="228"/>
      <c r="S54" s="228"/>
      <c r="T54" s="228"/>
      <c r="U54" s="229"/>
      <c r="V54" s="55"/>
    </row>
    <row r="55" spans="2:22" ht="36" customHeight="1" thickBot="1">
      <c r="B55" s="58"/>
      <c r="C55" s="222" t="s">
        <v>47</v>
      </c>
      <c r="D55" s="223"/>
      <c r="E55" s="224">
        <f>ROUNDUP(I52,-3)</f>
        <v>0</v>
      </c>
      <c r="F55" s="225"/>
      <c r="G55" s="225"/>
      <c r="H55" s="225"/>
      <c r="I55" s="226"/>
      <c r="J55" s="59"/>
      <c r="K55" s="224">
        <f>ROUNDUP(O52,-3)</f>
        <v>0</v>
      </c>
      <c r="L55" s="225"/>
      <c r="M55" s="225"/>
      <c r="N55" s="225"/>
      <c r="O55" s="226"/>
      <c r="P55" s="59"/>
      <c r="Q55" s="224">
        <f>ROUNDUP(U52,-3)</f>
        <v>0</v>
      </c>
      <c r="R55" s="225"/>
      <c r="S55" s="225"/>
      <c r="T55" s="225"/>
      <c r="U55" s="226"/>
      <c r="V55" s="71"/>
    </row>
    <row r="56" spans="2:22" ht="20.25" customHeight="1">
      <c r="B56" s="5"/>
      <c r="C56" s="12" t="s">
        <v>111</v>
      </c>
      <c r="D56" s="12"/>
      <c r="E56" s="8"/>
      <c r="F56" s="8"/>
      <c r="G56" s="8"/>
      <c r="H56" s="8"/>
      <c r="I56" s="8"/>
      <c r="J56" s="8"/>
      <c r="K56" s="8"/>
      <c r="L56" s="8"/>
      <c r="M56" s="8"/>
      <c r="N56" s="8"/>
      <c r="O56" s="5"/>
      <c r="P56" s="8"/>
      <c r="Q56" s="8"/>
      <c r="R56" s="8"/>
      <c r="S56" s="8"/>
      <c r="T56" s="8"/>
      <c r="U56" s="5"/>
      <c r="V56" s="8"/>
    </row>
    <row r="57" spans="2:22" ht="20.25" customHeight="1">
      <c r="B57" s="5"/>
      <c r="C57" s="12" t="s">
        <v>107</v>
      </c>
      <c r="D57" s="12"/>
      <c r="E57" s="8"/>
      <c r="F57" s="8"/>
      <c r="G57" s="8"/>
      <c r="H57" s="8"/>
      <c r="I57" s="8"/>
      <c r="J57" s="8"/>
      <c r="K57" s="8"/>
      <c r="L57" s="8"/>
      <c r="M57" s="8"/>
      <c r="N57" s="8"/>
      <c r="O57" s="5"/>
      <c r="P57" s="8"/>
      <c r="Q57" s="8"/>
      <c r="R57" s="8"/>
      <c r="S57" s="8"/>
      <c r="T57" s="8"/>
      <c r="U57" s="5"/>
      <c r="V57" s="8"/>
    </row>
    <row r="58" spans="2:22" ht="20.25" customHeight="1" thickBot="1">
      <c r="B58" s="5"/>
      <c r="C58" s="185" t="s">
        <v>108</v>
      </c>
      <c r="D58" s="183"/>
      <c r="E58" s="183"/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19"/>
      <c r="Q58" s="19"/>
      <c r="R58" s="19"/>
      <c r="S58" s="19"/>
      <c r="T58" s="5"/>
      <c r="V58" s="19"/>
    </row>
    <row r="59" spans="2:22" ht="60" customHeight="1" thickBot="1">
      <c r="B59" s="5"/>
      <c r="C59" s="184" t="s">
        <v>110</v>
      </c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0" t="s">
        <v>48</v>
      </c>
      <c r="Q59" s="213">
        <f>E55+K55+Q55</f>
        <v>0</v>
      </c>
      <c r="R59" s="214"/>
      <c r="S59" s="214"/>
      <c r="T59" s="214"/>
      <c r="U59" s="214"/>
      <c r="V59" s="215"/>
    </row>
    <row r="60" spans="2:22" ht="3.75" customHeight="1"/>
    <row r="66" ht="3" customHeight="1"/>
  </sheetData>
  <mergeCells count="60">
    <mergeCell ref="C55:D55"/>
    <mergeCell ref="E55:I55"/>
    <mergeCell ref="K55:O55"/>
    <mergeCell ref="Q55:U55"/>
    <mergeCell ref="C51:D51"/>
    <mergeCell ref="E51:H51"/>
    <mergeCell ref="K51:N51"/>
    <mergeCell ref="Q51:T51"/>
    <mergeCell ref="C54:D54"/>
    <mergeCell ref="E54:I54"/>
    <mergeCell ref="K54:O54"/>
    <mergeCell ref="Q54:U54"/>
    <mergeCell ref="C53:D53"/>
    <mergeCell ref="E53:H53"/>
    <mergeCell ref="K53:N53"/>
    <mergeCell ref="C52:D52"/>
    <mergeCell ref="E52:H52"/>
    <mergeCell ref="K52:N52"/>
    <mergeCell ref="Q8:T8"/>
    <mergeCell ref="K13:N13"/>
    <mergeCell ref="Q13:T13"/>
    <mergeCell ref="C13:D13"/>
    <mergeCell ref="C23:D23"/>
    <mergeCell ref="E50:H50"/>
    <mergeCell ref="E23:H23"/>
    <mergeCell ref="K8:N8"/>
    <mergeCell ref="C10:D11"/>
    <mergeCell ref="C35:D35"/>
    <mergeCell ref="E8:H8"/>
    <mergeCell ref="J14:J18"/>
    <mergeCell ref="C50:D50"/>
    <mergeCell ref="Q59:V59"/>
    <mergeCell ref="Q52:T52"/>
    <mergeCell ref="V14:V18"/>
    <mergeCell ref="K50:N50"/>
    <mergeCell ref="Q50:T50"/>
    <mergeCell ref="K23:N23"/>
    <mergeCell ref="K35:N35"/>
    <mergeCell ref="Q35:T35"/>
    <mergeCell ref="Q23:T23"/>
    <mergeCell ref="P14:P18"/>
    <mergeCell ref="Q53:T53"/>
    <mergeCell ref="U2:V2"/>
    <mergeCell ref="J4:N4"/>
    <mergeCell ref="P4:T4"/>
    <mergeCell ref="J5:N5"/>
    <mergeCell ref="P5:T5"/>
    <mergeCell ref="Q2:T2"/>
    <mergeCell ref="P6:T6"/>
    <mergeCell ref="J7:N7"/>
    <mergeCell ref="P7:T7"/>
    <mergeCell ref="B4:H4"/>
    <mergeCell ref="C5:H5"/>
    <mergeCell ref="C6:H6"/>
    <mergeCell ref="C7:H7"/>
    <mergeCell ref="B12:D12"/>
    <mergeCell ref="E13:H13"/>
    <mergeCell ref="E35:H35"/>
    <mergeCell ref="J6:N6"/>
    <mergeCell ref="B2:G2"/>
  </mergeCells>
  <phoneticPr fontId="2" type="Hiragana"/>
  <dataValidations count="1">
    <dataValidation type="list" allowBlank="1" showInputMessage="1" showErrorMessage="1" sqref="I2">
      <formula1>"石川,具志川北,具志川東,具志川西,具志川南,与勝西,与勝東,　"</formula1>
    </dataValidation>
  </dataValidations>
  <pageMargins left="0.78740157480314965" right="0.78740157480314965" top="0.39370078740157483" bottom="0" header="0.31496062992125984" footer="0.31496062992125984"/>
  <pageSetup paperSize="8" scale="54" orientation="landscape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E9FF"/>
    <pageSetUpPr fitToPage="1"/>
  </sheetPr>
  <dimension ref="A1:V49"/>
  <sheetViews>
    <sheetView view="pageBreakPreview" topLeftCell="B1" zoomScaleSheetLayoutView="100" workbookViewId="0">
      <selection activeCell="I2" sqref="I2"/>
    </sheetView>
  </sheetViews>
  <sheetFormatPr defaultRowHeight="13.5"/>
  <cols>
    <col min="1" max="1" width="9.125" hidden="1" customWidth="1"/>
    <col min="2" max="3" width="2.875" customWidth="1"/>
    <col min="4" max="4" width="39.25" customWidth="1"/>
    <col min="5" max="5" width="8.625" customWidth="1"/>
    <col min="6" max="6" width="3.375" customWidth="1"/>
    <col min="7" max="7" width="4.625" customWidth="1"/>
    <col min="8" max="8" width="3.375" customWidth="1"/>
    <col min="9" max="9" width="14.625" customWidth="1"/>
    <col min="10" max="10" width="24.625" customWidth="1"/>
    <col min="11" max="11" width="8.625" customWidth="1"/>
    <col min="12" max="12" width="3.375" customWidth="1"/>
    <col min="13" max="13" width="4.625" customWidth="1"/>
    <col min="14" max="14" width="3.375" customWidth="1"/>
    <col min="15" max="15" width="17.75" customWidth="1"/>
    <col min="16" max="16" width="24.625" customWidth="1"/>
    <col min="17" max="17" width="8.625" customWidth="1"/>
    <col min="18" max="18" width="3.375" customWidth="1"/>
    <col min="19" max="19" width="4.625" customWidth="1"/>
    <col min="20" max="20" width="3.375" customWidth="1"/>
    <col min="21" max="21" width="17.75" customWidth="1"/>
    <col min="22" max="22" width="24.625" customWidth="1"/>
    <col min="23" max="23" width="0.75" customWidth="1"/>
  </cols>
  <sheetData>
    <row r="1" spans="2:22" ht="21.75" customHeight="1">
      <c r="B1" s="1" t="s">
        <v>24</v>
      </c>
    </row>
    <row r="2" spans="2:22" ht="60" customHeight="1">
      <c r="B2" s="212" t="s">
        <v>67</v>
      </c>
      <c r="C2" s="212"/>
      <c r="D2" s="212"/>
      <c r="E2" s="212"/>
      <c r="F2" s="212"/>
      <c r="G2" s="212"/>
      <c r="H2" s="2" t="s">
        <v>28</v>
      </c>
      <c r="I2" s="73" t="s">
        <v>112</v>
      </c>
      <c r="J2" s="2" t="s">
        <v>49</v>
      </c>
      <c r="K2" s="2"/>
      <c r="L2" s="2"/>
      <c r="M2" s="2"/>
      <c r="N2" s="2"/>
      <c r="O2" s="2"/>
      <c r="P2" s="2"/>
      <c r="Q2" s="249" t="s">
        <v>50</v>
      </c>
      <c r="R2" s="249"/>
      <c r="S2" s="249"/>
      <c r="T2" s="249"/>
      <c r="U2" s="250"/>
      <c r="V2" s="250"/>
    </row>
    <row r="3" spans="2:22" ht="5.25" customHeight="1">
      <c r="I3" s="26"/>
      <c r="J3" s="26"/>
      <c r="O3" s="26"/>
      <c r="P3" s="26"/>
      <c r="U3" s="26"/>
      <c r="V3" s="26"/>
    </row>
    <row r="4" spans="2:22" ht="23.25" customHeight="1">
      <c r="B4" s="252" t="s">
        <v>14</v>
      </c>
      <c r="C4" s="253"/>
      <c r="D4" s="253"/>
      <c r="E4" s="253"/>
      <c r="F4" s="253"/>
      <c r="G4" s="253"/>
      <c r="H4" s="254"/>
      <c r="I4" s="205" t="s">
        <v>11</v>
      </c>
      <c r="J4" s="251"/>
      <c r="K4" s="251"/>
      <c r="L4" s="251"/>
      <c r="M4" s="251"/>
      <c r="N4" s="251"/>
      <c r="O4" s="205" t="s">
        <v>12</v>
      </c>
      <c r="P4" s="251"/>
      <c r="Q4" s="251"/>
      <c r="R4" s="251"/>
      <c r="S4" s="251"/>
      <c r="T4" s="251"/>
      <c r="U4" s="205" t="s">
        <v>13</v>
      </c>
      <c r="V4" s="24"/>
    </row>
    <row r="5" spans="2:22" ht="27.95" customHeight="1">
      <c r="B5" s="3"/>
      <c r="C5" s="290" t="s">
        <v>44</v>
      </c>
      <c r="D5" s="291"/>
      <c r="E5" s="291"/>
      <c r="F5" s="291"/>
      <c r="G5" s="291"/>
      <c r="H5" s="292"/>
      <c r="I5" s="201"/>
      <c r="J5" s="272" t="s">
        <v>43</v>
      </c>
      <c r="K5" s="273"/>
      <c r="L5" s="273"/>
      <c r="M5" s="273"/>
      <c r="N5" s="273"/>
      <c r="O5" s="201"/>
      <c r="P5" s="272" t="s">
        <v>43</v>
      </c>
      <c r="Q5" s="273"/>
      <c r="R5" s="273"/>
      <c r="S5" s="273"/>
      <c r="T5" s="273"/>
      <c r="U5" s="201"/>
      <c r="V5" s="25"/>
    </row>
    <row r="6" spans="2:22" ht="27.95" customHeight="1">
      <c r="B6" s="3"/>
      <c r="C6" s="258" t="s">
        <v>16</v>
      </c>
      <c r="D6" s="259"/>
      <c r="E6" s="259"/>
      <c r="F6" s="259"/>
      <c r="G6" s="259"/>
      <c r="H6" s="260"/>
      <c r="I6" s="95"/>
      <c r="J6" s="246" t="s">
        <v>45</v>
      </c>
      <c r="K6" s="247"/>
      <c r="L6" s="247"/>
      <c r="M6" s="247"/>
      <c r="N6" s="247"/>
      <c r="O6" s="95"/>
      <c r="P6" s="246" t="s">
        <v>45</v>
      </c>
      <c r="Q6" s="247"/>
      <c r="R6" s="247"/>
      <c r="S6" s="247"/>
      <c r="T6" s="247"/>
      <c r="U6" s="95"/>
      <c r="V6" s="25"/>
    </row>
    <row r="7" spans="2:22" ht="27.95" customHeight="1">
      <c r="B7" s="88"/>
      <c r="C7" s="277" t="s">
        <v>72</v>
      </c>
      <c r="D7" s="278"/>
      <c r="E7" s="278"/>
      <c r="F7" s="278"/>
      <c r="G7" s="278"/>
      <c r="H7" s="279"/>
      <c r="I7" s="122"/>
      <c r="J7" s="272" t="s">
        <v>42</v>
      </c>
      <c r="K7" s="273"/>
      <c r="L7" s="273"/>
      <c r="M7" s="273"/>
      <c r="N7" s="273"/>
      <c r="O7" s="122"/>
      <c r="P7" s="272" t="s">
        <v>42</v>
      </c>
      <c r="Q7" s="273"/>
      <c r="R7" s="273"/>
      <c r="S7" s="273"/>
      <c r="T7" s="273"/>
      <c r="U7" s="123"/>
      <c r="V7" s="25"/>
    </row>
    <row r="8" spans="2:22" ht="36" customHeight="1">
      <c r="C8" s="86"/>
      <c r="D8" s="87"/>
      <c r="E8" s="261" t="s">
        <v>5</v>
      </c>
      <c r="F8" s="262"/>
      <c r="G8" s="262"/>
      <c r="H8" s="262"/>
      <c r="I8" s="89">
        <f>IF(E38=I6,I6,"エラー")</f>
        <v>0</v>
      </c>
      <c r="J8" s="29"/>
      <c r="K8" s="248" t="s">
        <v>5</v>
      </c>
      <c r="L8" s="248"/>
      <c r="M8" s="248"/>
      <c r="N8" s="248"/>
      <c r="O8" s="89">
        <f>IF(K38=O6,O6,"エラー")</f>
        <v>0</v>
      </c>
      <c r="P8" s="29"/>
      <c r="Q8" s="248" t="s">
        <v>5</v>
      </c>
      <c r="R8" s="248"/>
      <c r="S8" s="248"/>
      <c r="T8" s="248"/>
      <c r="U8" s="89">
        <f>IF(Q38=U6,U6,"エラー")</f>
        <v>0</v>
      </c>
      <c r="V8" s="25"/>
    </row>
    <row r="9" spans="2:22" ht="25.5" customHeight="1">
      <c r="C9" s="12"/>
      <c r="D9" s="6"/>
      <c r="E9" s="14"/>
      <c r="F9" s="14"/>
      <c r="G9" s="14"/>
      <c r="H9" s="14"/>
      <c r="I9" s="13"/>
      <c r="J9" s="13"/>
      <c r="K9" s="14"/>
      <c r="L9" s="14"/>
      <c r="M9" s="14"/>
      <c r="N9" s="14"/>
      <c r="O9" s="13"/>
      <c r="P9" s="13"/>
      <c r="Q9" s="14"/>
      <c r="R9" s="14"/>
      <c r="S9" s="14"/>
      <c r="T9" s="14"/>
      <c r="U9" s="13"/>
      <c r="V9" s="13"/>
    </row>
    <row r="10" spans="2:22" ht="25.5" customHeight="1">
      <c r="C10" s="286" t="s">
        <v>54</v>
      </c>
      <c r="D10" s="286"/>
      <c r="E10" s="14"/>
      <c r="F10" s="14"/>
      <c r="G10" s="14"/>
      <c r="H10" s="14"/>
      <c r="I10" s="13"/>
      <c r="J10" s="13"/>
      <c r="K10" s="14"/>
      <c r="L10" s="14"/>
      <c r="M10" s="14"/>
      <c r="N10" s="14"/>
      <c r="O10" s="13"/>
      <c r="P10" s="13"/>
      <c r="Q10" s="14"/>
      <c r="R10" s="14"/>
      <c r="S10" s="14"/>
      <c r="T10" s="14"/>
      <c r="U10" s="13"/>
      <c r="V10" s="13"/>
    </row>
    <row r="11" spans="2:22" ht="24.75" customHeight="1">
      <c r="C11" s="287"/>
      <c r="D11" s="287"/>
      <c r="I11" s="26"/>
      <c r="J11" s="26"/>
      <c r="O11" s="26"/>
      <c r="P11" s="26"/>
      <c r="U11" s="26"/>
      <c r="V11" s="26"/>
    </row>
    <row r="12" spans="2:22" ht="23.25" customHeight="1" thickBot="1">
      <c r="B12" s="252" t="s">
        <v>10</v>
      </c>
      <c r="C12" s="253"/>
      <c r="D12" s="253"/>
      <c r="E12" s="90" t="s">
        <v>4</v>
      </c>
      <c r="F12" s="43"/>
      <c r="G12" s="91" t="s">
        <v>51</v>
      </c>
      <c r="H12" s="90" t="s">
        <v>52</v>
      </c>
      <c r="I12" s="206" t="s">
        <v>11</v>
      </c>
      <c r="J12" s="92" t="s">
        <v>36</v>
      </c>
      <c r="K12" s="90" t="s">
        <v>4</v>
      </c>
      <c r="L12" s="43"/>
      <c r="M12" s="91" t="s">
        <v>51</v>
      </c>
      <c r="N12" s="90" t="s">
        <v>52</v>
      </c>
      <c r="O12" s="206" t="s">
        <v>12</v>
      </c>
      <c r="P12" s="92" t="s">
        <v>36</v>
      </c>
      <c r="Q12" s="90" t="s">
        <v>4</v>
      </c>
      <c r="R12" s="43"/>
      <c r="S12" s="91" t="s">
        <v>51</v>
      </c>
      <c r="T12" s="90" t="s">
        <v>52</v>
      </c>
      <c r="U12" s="206" t="s">
        <v>13</v>
      </c>
      <c r="V12" s="92" t="s">
        <v>36</v>
      </c>
    </row>
    <row r="13" spans="2:22" ht="36" customHeight="1" thickBot="1">
      <c r="B13" s="15"/>
      <c r="C13" s="293" t="s">
        <v>89</v>
      </c>
      <c r="D13" s="284"/>
      <c r="E13" s="241" t="s">
        <v>29</v>
      </c>
      <c r="F13" s="242"/>
      <c r="G13" s="242"/>
      <c r="H13" s="242"/>
      <c r="I13" s="48">
        <f>I17+I19+I20</f>
        <v>0</v>
      </c>
      <c r="J13" s="27"/>
      <c r="K13" s="241" t="s">
        <v>29</v>
      </c>
      <c r="L13" s="242"/>
      <c r="M13" s="242"/>
      <c r="N13" s="242"/>
      <c r="O13" s="48">
        <f>O17+O19+O20</f>
        <v>0</v>
      </c>
      <c r="P13" s="27"/>
      <c r="Q13" s="241" t="s">
        <v>29</v>
      </c>
      <c r="R13" s="242"/>
      <c r="S13" s="242"/>
      <c r="T13" s="242"/>
      <c r="U13" s="48">
        <f>U17+U19+U20</f>
        <v>0</v>
      </c>
      <c r="V13" s="42"/>
    </row>
    <row r="14" spans="2:22" ht="27.95" customHeight="1">
      <c r="B14" s="18"/>
      <c r="C14" s="170">
        <v>1</v>
      </c>
      <c r="D14" s="37" t="s">
        <v>23</v>
      </c>
      <c r="E14" s="45"/>
      <c r="F14" s="46" t="s">
        <v>8</v>
      </c>
      <c r="G14" s="46"/>
      <c r="H14" s="46" t="s">
        <v>101</v>
      </c>
      <c r="I14" s="47">
        <f t="shared" ref="I14:I20" si="0">E14*G14</f>
        <v>0</v>
      </c>
      <c r="J14" s="202"/>
      <c r="K14" s="68"/>
      <c r="L14" s="69" t="s">
        <v>8</v>
      </c>
      <c r="M14" s="69"/>
      <c r="N14" s="69" t="s">
        <v>101</v>
      </c>
      <c r="O14" s="47">
        <f t="shared" ref="O14:O20" si="1">K14*M14</f>
        <v>0</v>
      </c>
      <c r="P14" s="202"/>
      <c r="Q14" s="68"/>
      <c r="R14" s="69" t="s">
        <v>8</v>
      </c>
      <c r="S14" s="69"/>
      <c r="T14" s="69" t="s">
        <v>101</v>
      </c>
      <c r="U14" s="47">
        <f t="shared" ref="U14:U20" si="2">Q14*S14</f>
        <v>0</v>
      </c>
      <c r="V14" s="35"/>
    </row>
    <row r="15" spans="2:22" ht="27.95" customHeight="1">
      <c r="B15" s="18"/>
      <c r="C15" s="171">
        <v>2</v>
      </c>
      <c r="D15" s="38" t="s">
        <v>25</v>
      </c>
      <c r="E15" s="32"/>
      <c r="F15" s="33" t="s">
        <v>8</v>
      </c>
      <c r="G15" s="33"/>
      <c r="H15" s="33" t="s">
        <v>101</v>
      </c>
      <c r="I15" s="31">
        <f t="shared" si="0"/>
        <v>0</v>
      </c>
      <c r="J15" s="203"/>
      <c r="K15" s="32"/>
      <c r="L15" s="33" t="s">
        <v>8</v>
      </c>
      <c r="M15" s="33"/>
      <c r="N15" s="33" t="s">
        <v>101</v>
      </c>
      <c r="O15" s="31">
        <f t="shared" si="1"/>
        <v>0</v>
      </c>
      <c r="P15" s="203"/>
      <c r="Q15" s="32"/>
      <c r="R15" s="33" t="s">
        <v>8</v>
      </c>
      <c r="S15" s="33"/>
      <c r="T15" s="33" t="s">
        <v>101</v>
      </c>
      <c r="U15" s="31">
        <f t="shared" si="2"/>
        <v>0</v>
      </c>
      <c r="V15" s="36"/>
    </row>
    <row r="16" spans="2:22" ht="27.95" customHeight="1">
      <c r="B16" s="18"/>
      <c r="C16" s="171">
        <v>3</v>
      </c>
      <c r="D16" s="38" t="s">
        <v>26</v>
      </c>
      <c r="E16" s="32"/>
      <c r="F16" s="33" t="s">
        <v>8</v>
      </c>
      <c r="G16" s="33"/>
      <c r="H16" s="33" t="s">
        <v>101</v>
      </c>
      <c r="I16" s="31">
        <f t="shared" si="0"/>
        <v>0</v>
      </c>
      <c r="J16" s="203"/>
      <c r="K16" s="32"/>
      <c r="L16" s="33" t="s">
        <v>8</v>
      </c>
      <c r="M16" s="33"/>
      <c r="N16" s="33" t="s">
        <v>101</v>
      </c>
      <c r="O16" s="31">
        <f t="shared" si="1"/>
        <v>0</v>
      </c>
      <c r="P16" s="203"/>
      <c r="Q16" s="32"/>
      <c r="R16" s="33" t="s">
        <v>8</v>
      </c>
      <c r="S16" s="33"/>
      <c r="T16" s="33" t="s">
        <v>101</v>
      </c>
      <c r="U16" s="31">
        <f t="shared" si="2"/>
        <v>0</v>
      </c>
      <c r="V16" s="36"/>
    </row>
    <row r="17" spans="2:22" ht="60" customHeight="1">
      <c r="B17" s="18"/>
      <c r="C17" s="104">
        <v>4</v>
      </c>
      <c r="D17" s="98" t="s">
        <v>55</v>
      </c>
      <c r="E17" s="41"/>
      <c r="F17" s="34" t="s">
        <v>8</v>
      </c>
      <c r="G17" s="74"/>
      <c r="H17" s="34" t="s">
        <v>101</v>
      </c>
      <c r="I17" s="28">
        <f t="shared" si="0"/>
        <v>0</v>
      </c>
      <c r="J17" s="204" t="s">
        <v>37</v>
      </c>
      <c r="K17" s="41"/>
      <c r="L17" s="34" t="s">
        <v>8</v>
      </c>
      <c r="M17" s="74"/>
      <c r="N17" s="34" t="s">
        <v>101</v>
      </c>
      <c r="O17" s="28">
        <f t="shared" si="1"/>
        <v>0</v>
      </c>
      <c r="P17" s="204" t="s">
        <v>37</v>
      </c>
      <c r="Q17" s="41"/>
      <c r="R17" s="34" t="s">
        <v>8</v>
      </c>
      <c r="S17" s="74"/>
      <c r="T17" s="34" t="s">
        <v>101</v>
      </c>
      <c r="U17" s="28">
        <f t="shared" si="2"/>
        <v>0</v>
      </c>
      <c r="V17" s="204" t="s">
        <v>37</v>
      </c>
    </row>
    <row r="18" spans="2:22" ht="27.95" customHeight="1">
      <c r="B18" s="18"/>
      <c r="C18" s="105">
        <v>5</v>
      </c>
      <c r="D18" s="100" t="s">
        <v>56</v>
      </c>
      <c r="E18" s="32"/>
      <c r="F18" s="33" t="s">
        <v>32</v>
      </c>
      <c r="G18" s="33"/>
      <c r="H18" s="33" t="s">
        <v>101</v>
      </c>
      <c r="I18" s="31">
        <f t="shared" si="0"/>
        <v>0</v>
      </c>
      <c r="J18" s="125"/>
      <c r="K18" s="32"/>
      <c r="L18" s="33" t="s">
        <v>32</v>
      </c>
      <c r="M18" s="33"/>
      <c r="N18" s="33" t="s">
        <v>101</v>
      </c>
      <c r="O18" s="31">
        <f t="shared" si="1"/>
        <v>0</v>
      </c>
      <c r="P18" s="125"/>
      <c r="Q18" s="32"/>
      <c r="R18" s="33" t="s">
        <v>32</v>
      </c>
      <c r="S18" s="33"/>
      <c r="T18" s="33" t="s">
        <v>101</v>
      </c>
      <c r="U18" s="31">
        <f t="shared" si="2"/>
        <v>0</v>
      </c>
      <c r="V18" s="99"/>
    </row>
    <row r="19" spans="2:22" ht="39.950000000000003" customHeight="1">
      <c r="B19" s="18"/>
      <c r="C19" s="21">
        <v>6</v>
      </c>
      <c r="D19" s="40" t="s">
        <v>34</v>
      </c>
      <c r="E19" s="41"/>
      <c r="F19" s="34" t="s">
        <v>8</v>
      </c>
      <c r="G19" s="74"/>
      <c r="H19" s="34" t="s">
        <v>101</v>
      </c>
      <c r="I19" s="28">
        <f t="shared" si="0"/>
        <v>0</v>
      </c>
      <c r="J19" s="79"/>
      <c r="K19" s="41"/>
      <c r="L19" s="34" t="s">
        <v>8</v>
      </c>
      <c r="M19" s="74"/>
      <c r="N19" s="34" t="s">
        <v>101</v>
      </c>
      <c r="O19" s="28">
        <f t="shared" si="1"/>
        <v>0</v>
      </c>
      <c r="P19" s="81"/>
      <c r="Q19" s="41"/>
      <c r="R19" s="34" t="s">
        <v>8</v>
      </c>
      <c r="S19" s="74"/>
      <c r="T19" s="34" t="s">
        <v>101</v>
      </c>
      <c r="U19" s="28">
        <f t="shared" si="2"/>
        <v>0</v>
      </c>
      <c r="V19" s="81"/>
    </row>
    <row r="20" spans="2:22" ht="39.950000000000003" customHeight="1" thickBot="1">
      <c r="B20" s="4"/>
      <c r="C20" s="22">
        <v>7</v>
      </c>
      <c r="D20" s="23" t="s">
        <v>35</v>
      </c>
      <c r="E20" s="49"/>
      <c r="F20" s="50" t="s">
        <v>8</v>
      </c>
      <c r="G20" s="75"/>
      <c r="H20" s="50" t="s">
        <v>101</v>
      </c>
      <c r="I20" s="126">
        <f t="shared" si="0"/>
        <v>0</v>
      </c>
      <c r="J20" s="85" t="s">
        <v>38</v>
      </c>
      <c r="K20" s="70"/>
      <c r="L20" s="61" t="s">
        <v>8</v>
      </c>
      <c r="M20" s="78"/>
      <c r="N20" s="61" t="s">
        <v>101</v>
      </c>
      <c r="O20" s="126">
        <f t="shared" si="1"/>
        <v>0</v>
      </c>
      <c r="P20" s="85" t="s">
        <v>38</v>
      </c>
      <c r="Q20" s="70"/>
      <c r="R20" s="61" t="s">
        <v>8</v>
      </c>
      <c r="S20" s="78"/>
      <c r="T20" s="61" t="s">
        <v>101</v>
      </c>
      <c r="U20" s="126">
        <f t="shared" si="2"/>
        <v>0</v>
      </c>
      <c r="V20" s="85" t="s">
        <v>38</v>
      </c>
    </row>
    <row r="21" spans="2:22" ht="36" customHeight="1" thickBot="1">
      <c r="B21" s="4"/>
      <c r="C21" s="283" t="s">
        <v>88</v>
      </c>
      <c r="D21" s="285"/>
      <c r="E21" s="245" t="s">
        <v>30</v>
      </c>
      <c r="F21" s="242"/>
      <c r="G21" s="242"/>
      <c r="H21" s="242"/>
      <c r="I21" s="52">
        <f>SUM(I22:I32)</f>
        <v>0</v>
      </c>
      <c r="J21" s="54"/>
      <c r="K21" s="245" t="s">
        <v>30</v>
      </c>
      <c r="L21" s="242"/>
      <c r="M21" s="242"/>
      <c r="N21" s="242"/>
      <c r="O21" s="52">
        <f>SUM(O22:O32)</f>
        <v>0</v>
      </c>
      <c r="P21" s="54"/>
      <c r="Q21" s="245">
        <v>3</v>
      </c>
      <c r="R21" s="242"/>
      <c r="S21" s="242"/>
      <c r="T21" s="242"/>
      <c r="U21" s="52">
        <f>SUM(U22:U32)</f>
        <v>0</v>
      </c>
      <c r="V21" s="55"/>
    </row>
    <row r="22" spans="2:22" ht="24" customHeight="1">
      <c r="B22" s="4"/>
      <c r="C22" s="164">
        <v>1</v>
      </c>
      <c r="D22" s="162" t="s">
        <v>17</v>
      </c>
      <c r="E22" s="62"/>
      <c r="F22" s="63" t="s">
        <v>8</v>
      </c>
      <c r="G22" s="76"/>
      <c r="H22" s="51" t="s">
        <v>6</v>
      </c>
      <c r="I22" s="56">
        <f>E22*G22</f>
        <v>0</v>
      </c>
      <c r="J22" s="80"/>
      <c r="K22" s="60"/>
      <c r="L22" s="61" t="s">
        <v>8</v>
      </c>
      <c r="M22" s="78"/>
      <c r="N22" s="61" t="s">
        <v>6</v>
      </c>
      <c r="O22" s="56">
        <f t="shared" ref="O22:O32" si="3">K22*M22</f>
        <v>0</v>
      </c>
      <c r="P22" s="80"/>
      <c r="Q22" s="60"/>
      <c r="R22" s="61" t="s">
        <v>8</v>
      </c>
      <c r="S22" s="78"/>
      <c r="T22" s="61" t="s">
        <v>6</v>
      </c>
      <c r="U22" s="56">
        <f t="shared" ref="U22:U32" si="4">Q22*S22</f>
        <v>0</v>
      </c>
      <c r="V22" s="83"/>
    </row>
    <row r="23" spans="2:22" ht="24" customHeight="1">
      <c r="B23" s="4"/>
      <c r="C23" s="166">
        <v>2</v>
      </c>
      <c r="D23" s="107" t="s">
        <v>18</v>
      </c>
      <c r="E23" s="64"/>
      <c r="F23" s="50" t="s">
        <v>8</v>
      </c>
      <c r="G23" s="75"/>
      <c r="H23" s="53" t="s">
        <v>6</v>
      </c>
      <c r="I23" s="28">
        <f t="shared" ref="I23:I32" si="5">E23*G23</f>
        <v>0</v>
      </c>
      <c r="J23" s="81"/>
      <c r="K23" s="65"/>
      <c r="L23" s="34" t="s">
        <v>8</v>
      </c>
      <c r="M23" s="74"/>
      <c r="N23" s="34" t="s">
        <v>6</v>
      </c>
      <c r="O23" s="28">
        <f t="shared" si="3"/>
        <v>0</v>
      </c>
      <c r="P23" s="81"/>
      <c r="Q23" s="65"/>
      <c r="R23" s="34" t="s">
        <v>8</v>
      </c>
      <c r="S23" s="74"/>
      <c r="T23" s="34" t="s">
        <v>6</v>
      </c>
      <c r="U23" s="28">
        <f t="shared" si="4"/>
        <v>0</v>
      </c>
      <c r="V23" s="83"/>
    </row>
    <row r="24" spans="2:22" ht="24" customHeight="1">
      <c r="B24" s="4"/>
      <c r="C24" s="166">
        <v>3</v>
      </c>
      <c r="D24" s="107" t="s">
        <v>77</v>
      </c>
      <c r="E24" s="65"/>
      <c r="F24" s="34" t="s">
        <v>8</v>
      </c>
      <c r="G24" s="74"/>
      <c r="H24" s="34" t="s">
        <v>6</v>
      </c>
      <c r="I24" s="28">
        <f t="shared" si="5"/>
        <v>0</v>
      </c>
      <c r="J24" s="81"/>
      <c r="K24" s="65"/>
      <c r="L24" s="34" t="s">
        <v>8</v>
      </c>
      <c r="M24" s="74"/>
      <c r="N24" s="34" t="s">
        <v>6</v>
      </c>
      <c r="O24" s="28">
        <f t="shared" si="3"/>
        <v>0</v>
      </c>
      <c r="P24" s="81"/>
      <c r="Q24" s="65"/>
      <c r="R24" s="34" t="s">
        <v>8</v>
      </c>
      <c r="S24" s="74"/>
      <c r="T24" s="34" t="s">
        <v>6</v>
      </c>
      <c r="U24" s="28">
        <f t="shared" si="4"/>
        <v>0</v>
      </c>
      <c r="V24" s="83"/>
    </row>
    <row r="25" spans="2:22" ht="24" customHeight="1">
      <c r="B25" s="4"/>
      <c r="C25" s="166">
        <v>4</v>
      </c>
      <c r="D25" s="107" t="s">
        <v>19</v>
      </c>
      <c r="E25" s="65"/>
      <c r="F25" s="34" t="s">
        <v>8</v>
      </c>
      <c r="G25" s="74"/>
      <c r="H25" s="34" t="s">
        <v>6</v>
      </c>
      <c r="I25" s="28">
        <f t="shared" si="5"/>
        <v>0</v>
      </c>
      <c r="J25" s="81"/>
      <c r="K25" s="65"/>
      <c r="L25" s="34" t="s">
        <v>8</v>
      </c>
      <c r="M25" s="74"/>
      <c r="N25" s="34" t="s">
        <v>6</v>
      </c>
      <c r="O25" s="28">
        <f t="shared" si="3"/>
        <v>0</v>
      </c>
      <c r="P25" s="81"/>
      <c r="Q25" s="65"/>
      <c r="R25" s="34" t="s">
        <v>8</v>
      </c>
      <c r="S25" s="74"/>
      <c r="T25" s="34" t="s">
        <v>6</v>
      </c>
      <c r="U25" s="28">
        <f t="shared" si="4"/>
        <v>0</v>
      </c>
      <c r="V25" s="83"/>
    </row>
    <row r="26" spans="2:22" ht="24" customHeight="1">
      <c r="B26" s="4"/>
      <c r="C26" s="166">
        <v>5</v>
      </c>
      <c r="D26" s="107" t="s">
        <v>93</v>
      </c>
      <c r="E26" s="65"/>
      <c r="F26" s="34" t="s">
        <v>8</v>
      </c>
      <c r="G26" s="74"/>
      <c r="H26" s="34" t="s">
        <v>6</v>
      </c>
      <c r="I26" s="28">
        <f t="shared" si="5"/>
        <v>0</v>
      </c>
      <c r="J26" s="81"/>
      <c r="K26" s="65"/>
      <c r="L26" s="34" t="s">
        <v>8</v>
      </c>
      <c r="M26" s="74"/>
      <c r="N26" s="34" t="s">
        <v>6</v>
      </c>
      <c r="O26" s="28">
        <f t="shared" si="3"/>
        <v>0</v>
      </c>
      <c r="P26" s="81"/>
      <c r="Q26" s="65"/>
      <c r="R26" s="34" t="s">
        <v>8</v>
      </c>
      <c r="S26" s="74"/>
      <c r="T26" s="34" t="s">
        <v>6</v>
      </c>
      <c r="U26" s="28">
        <f t="shared" si="4"/>
        <v>0</v>
      </c>
      <c r="V26" s="83"/>
    </row>
    <row r="27" spans="2:22" ht="24" customHeight="1">
      <c r="B27" s="4"/>
      <c r="C27" s="166">
        <v>6</v>
      </c>
      <c r="D27" s="107" t="s">
        <v>27</v>
      </c>
      <c r="E27" s="65"/>
      <c r="F27" s="34" t="s">
        <v>8</v>
      </c>
      <c r="G27" s="74"/>
      <c r="H27" s="34" t="s">
        <v>6</v>
      </c>
      <c r="I27" s="28">
        <f t="shared" si="5"/>
        <v>0</v>
      </c>
      <c r="J27" s="81"/>
      <c r="K27" s="65"/>
      <c r="L27" s="34" t="s">
        <v>8</v>
      </c>
      <c r="M27" s="74"/>
      <c r="N27" s="34" t="s">
        <v>6</v>
      </c>
      <c r="O27" s="28">
        <f t="shared" si="3"/>
        <v>0</v>
      </c>
      <c r="P27" s="81"/>
      <c r="Q27" s="65"/>
      <c r="R27" s="34" t="s">
        <v>8</v>
      </c>
      <c r="S27" s="74"/>
      <c r="T27" s="34" t="s">
        <v>6</v>
      </c>
      <c r="U27" s="28">
        <f t="shared" si="4"/>
        <v>0</v>
      </c>
      <c r="V27" s="83"/>
    </row>
    <row r="28" spans="2:22" ht="24" customHeight="1">
      <c r="B28" s="4"/>
      <c r="C28" s="166">
        <v>7</v>
      </c>
      <c r="D28" s="107" t="s">
        <v>98</v>
      </c>
      <c r="E28" s="65"/>
      <c r="F28" s="34" t="s">
        <v>8</v>
      </c>
      <c r="G28" s="74"/>
      <c r="H28" s="34" t="s">
        <v>6</v>
      </c>
      <c r="I28" s="28">
        <f t="shared" si="5"/>
        <v>0</v>
      </c>
      <c r="J28" s="81"/>
      <c r="K28" s="65"/>
      <c r="L28" s="34" t="s">
        <v>8</v>
      </c>
      <c r="M28" s="74"/>
      <c r="N28" s="34" t="s">
        <v>6</v>
      </c>
      <c r="O28" s="28">
        <f t="shared" si="3"/>
        <v>0</v>
      </c>
      <c r="P28" s="81"/>
      <c r="Q28" s="65"/>
      <c r="R28" s="34" t="s">
        <v>8</v>
      </c>
      <c r="S28" s="74"/>
      <c r="T28" s="34" t="s">
        <v>6</v>
      </c>
      <c r="U28" s="28">
        <f t="shared" si="4"/>
        <v>0</v>
      </c>
      <c r="V28" s="83"/>
    </row>
    <row r="29" spans="2:22" ht="24" customHeight="1">
      <c r="B29" s="4"/>
      <c r="C29" s="166">
        <v>8</v>
      </c>
      <c r="D29" s="107" t="s">
        <v>95</v>
      </c>
      <c r="E29" s="65"/>
      <c r="F29" s="34" t="s">
        <v>8</v>
      </c>
      <c r="G29" s="74"/>
      <c r="H29" s="34" t="s">
        <v>6</v>
      </c>
      <c r="I29" s="28">
        <f t="shared" si="5"/>
        <v>0</v>
      </c>
      <c r="J29" s="81"/>
      <c r="K29" s="65"/>
      <c r="L29" s="34" t="s">
        <v>8</v>
      </c>
      <c r="M29" s="74"/>
      <c r="N29" s="34" t="s">
        <v>6</v>
      </c>
      <c r="O29" s="28">
        <f t="shared" si="3"/>
        <v>0</v>
      </c>
      <c r="P29" s="81"/>
      <c r="Q29" s="65"/>
      <c r="R29" s="34" t="s">
        <v>8</v>
      </c>
      <c r="S29" s="74"/>
      <c r="T29" s="34" t="s">
        <v>6</v>
      </c>
      <c r="U29" s="28">
        <f t="shared" si="4"/>
        <v>0</v>
      </c>
      <c r="V29" s="83"/>
    </row>
    <row r="30" spans="2:22" ht="24" customHeight="1">
      <c r="B30" s="4"/>
      <c r="C30" s="166">
        <v>9</v>
      </c>
      <c r="D30" s="107" t="s">
        <v>97</v>
      </c>
      <c r="E30" s="65"/>
      <c r="F30" s="34" t="s">
        <v>8</v>
      </c>
      <c r="G30" s="74"/>
      <c r="H30" s="34" t="s">
        <v>6</v>
      </c>
      <c r="I30" s="28">
        <f t="shared" si="5"/>
        <v>0</v>
      </c>
      <c r="J30" s="81"/>
      <c r="K30" s="65"/>
      <c r="L30" s="34" t="s">
        <v>8</v>
      </c>
      <c r="M30" s="74"/>
      <c r="N30" s="34" t="s">
        <v>6</v>
      </c>
      <c r="O30" s="28">
        <f t="shared" si="3"/>
        <v>0</v>
      </c>
      <c r="P30" s="81"/>
      <c r="Q30" s="65"/>
      <c r="R30" s="34" t="s">
        <v>8</v>
      </c>
      <c r="S30" s="74"/>
      <c r="T30" s="34" t="s">
        <v>6</v>
      </c>
      <c r="U30" s="28">
        <f t="shared" si="4"/>
        <v>0</v>
      </c>
      <c r="V30" s="83"/>
    </row>
    <row r="31" spans="2:22" ht="24" customHeight="1">
      <c r="B31" s="4"/>
      <c r="C31" s="166">
        <v>10</v>
      </c>
      <c r="D31" s="107"/>
      <c r="E31" s="65"/>
      <c r="F31" s="34" t="s">
        <v>8</v>
      </c>
      <c r="G31" s="74"/>
      <c r="H31" s="34" t="s">
        <v>6</v>
      </c>
      <c r="I31" s="28">
        <f t="shared" si="5"/>
        <v>0</v>
      </c>
      <c r="J31" s="81"/>
      <c r="K31" s="65"/>
      <c r="L31" s="34" t="s">
        <v>8</v>
      </c>
      <c r="M31" s="74"/>
      <c r="N31" s="34" t="s">
        <v>6</v>
      </c>
      <c r="O31" s="28">
        <f t="shared" si="3"/>
        <v>0</v>
      </c>
      <c r="P31" s="81"/>
      <c r="Q31" s="65"/>
      <c r="R31" s="34" t="s">
        <v>8</v>
      </c>
      <c r="S31" s="74"/>
      <c r="T31" s="34" t="s">
        <v>6</v>
      </c>
      <c r="U31" s="28">
        <f t="shared" si="4"/>
        <v>0</v>
      </c>
      <c r="V31" s="83"/>
    </row>
    <row r="32" spans="2:22" ht="24" customHeight="1" thickBot="1">
      <c r="B32" s="4"/>
      <c r="C32" s="165">
        <v>11</v>
      </c>
      <c r="D32" s="163"/>
      <c r="E32" s="66"/>
      <c r="F32" s="67" t="s">
        <v>8</v>
      </c>
      <c r="G32" s="77"/>
      <c r="H32" s="61" t="s">
        <v>6</v>
      </c>
      <c r="I32" s="28">
        <f t="shared" si="5"/>
        <v>0</v>
      </c>
      <c r="J32" s="82"/>
      <c r="K32" s="60"/>
      <c r="L32" s="61" t="s">
        <v>8</v>
      </c>
      <c r="M32" s="78"/>
      <c r="N32" s="61" t="s">
        <v>6</v>
      </c>
      <c r="O32" s="28">
        <f t="shared" si="3"/>
        <v>0</v>
      </c>
      <c r="P32" s="82"/>
      <c r="Q32" s="60"/>
      <c r="R32" s="61" t="s">
        <v>8</v>
      </c>
      <c r="S32" s="78"/>
      <c r="T32" s="61" t="s">
        <v>6</v>
      </c>
      <c r="U32" s="28">
        <f t="shared" si="4"/>
        <v>0</v>
      </c>
      <c r="V32" s="83"/>
    </row>
    <row r="33" spans="2:22" ht="36" customHeight="1" thickBot="1">
      <c r="B33" s="4"/>
      <c r="C33" s="239" t="s">
        <v>39</v>
      </c>
      <c r="D33" s="240"/>
      <c r="E33" s="241" t="s">
        <v>31</v>
      </c>
      <c r="F33" s="242"/>
      <c r="G33" s="242"/>
      <c r="H33" s="242"/>
      <c r="I33" s="52">
        <f>ROUNDDOWN((I13+I21)*0.1,-3)</f>
        <v>0</v>
      </c>
      <c r="J33" s="54"/>
      <c r="K33" s="241" t="s">
        <v>31</v>
      </c>
      <c r="L33" s="242"/>
      <c r="M33" s="242"/>
      <c r="N33" s="242"/>
      <c r="O33" s="52">
        <f>ROUNDDOWN((O13+O21)*0.1,-3)</f>
        <v>0</v>
      </c>
      <c r="P33" s="54"/>
      <c r="Q33" s="241" t="s">
        <v>31</v>
      </c>
      <c r="R33" s="242"/>
      <c r="S33" s="242"/>
      <c r="T33" s="242"/>
      <c r="U33" s="52">
        <f>ROUNDDOWN((U13+U21)*0.1,-3)</f>
        <v>0</v>
      </c>
      <c r="V33" s="55"/>
    </row>
    <row r="34" spans="2:22" ht="20.100000000000001" customHeight="1">
      <c r="B34" s="4"/>
      <c r="C34" s="268" t="s">
        <v>40</v>
      </c>
      <c r="D34" s="269"/>
      <c r="E34" s="230"/>
      <c r="F34" s="231"/>
      <c r="G34" s="231"/>
      <c r="H34" s="231"/>
      <c r="I34" s="57"/>
      <c r="J34" s="28"/>
      <c r="K34" s="230"/>
      <c r="L34" s="231"/>
      <c r="M34" s="231"/>
      <c r="N34" s="231"/>
      <c r="O34" s="57"/>
      <c r="P34" s="28"/>
      <c r="Q34" s="230"/>
      <c r="R34" s="231"/>
      <c r="S34" s="231"/>
      <c r="T34" s="231"/>
      <c r="U34" s="57"/>
      <c r="V34" s="28"/>
    </row>
    <row r="35" spans="2:22" ht="32.1" customHeight="1">
      <c r="B35" s="4"/>
      <c r="C35" s="232" t="s">
        <v>57</v>
      </c>
      <c r="D35" s="233"/>
      <c r="E35" s="234" t="s">
        <v>41</v>
      </c>
      <c r="F35" s="235"/>
      <c r="G35" s="235"/>
      <c r="H35" s="235"/>
      <c r="I35" s="30">
        <f>SUM(I13,I21,I33)</f>
        <v>0</v>
      </c>
      <c r="J35" s="28"/>
      <c r="K35" s="234" t="s">
        <v>41</v>
      </c>
      <c r="L35" s="235"/>
      <c r="M35" s="235"/>
      <c r="N35" s="235"/>
      <c r="O35" s="30">
        <f>SUM(O13,O21,O33)</f>
        <v>0</v>
      </c>
      <c r="P35" s="28"/>
      <c r="Q35" s="234" t="s">
        <v>41</v>
      </c>
      <c r="R35" s="235"/>
      <c r="S35" s="235"/>
      <c r="T35" s="235"/>
      <c r="U35" s="30">
        <f>SUM(U13,U21,U33)</f>
        <v>0</v>
      </c>
      <c r="V35" s="28"/>
    </row>
    <row r="36" spans="2:22" ht="20.100000000000001" customHeight="1" thickBot="1">
      <c r="B36" s="4"/>
      <c r="C36" s="270" t="s">
        <v>46</v>
      </c>
      <c r="D36" s="271"/>
      <c r="E36" s="236"/>
      <c r="F36" s="236"/>
      <c r="G36" s="236"/>
      <c r="H36" s="236"/>
      <c r="I36" s="72">
        <v>0</v>
      </c>
      <c r="J36" s="28"/>
      <c r="K36" s="236"/>
      <c r="L36" s="236"/>
      <c r="M36" s="236"/>
      <c r="N36" s="236"/>
      <c r="O36" s="72">
        <v>0</v>
      </c>
      <c r="P36" s="28"/>
      <c r="Q36" s="236"/>
      <c r="R36" s="236"/>
      <c r="S36" s="236"/>
      <c r="T36" s="236"/>
      <c r="U36" s="72">
        <v>0</v>
      </c>
      <c r="V36" s="28"/>
    </row>
    <row r="37" spans="2:22" ht="20.100000000000001" customHeight="1">
      <c r="B37" s="4"/>
      <c r="C37" s="266" t="s">
        <v>76</v>
      </c>
      <c r="D37" s="289"/>
      <c r="E37" s="227">
        <v>5170000</v>
      </c>
      <c r="F37" s="228"/>
      <c r="G37" s="228"/>
      <c r="H37" s="228"/>
      <c r="I37" s="229"/>
      <c r="J37" s="59"/>
      <c r="K37" s="227">
        <v>5170000</v>
      </c>
      <c r="L37" s="228"/>
      <c r="M37" s="228"/>
      <c r="N37" s="228"/>
      <c r="O37" s="229"/>
      <c r="P37" s="59"/>
      <c r="Q37" s="227">
        <v>5170000</v>
      </c>
      <c r="R37" s="228"/>
      <c r="S37" s="228"/>
      <c r="T37" s="228"/>
      <c r="U37" s="229"/>
      <c r="V37" s="55"/>
    </row>
    <row r="38" spans="2:22" ht="36" customHeight="1" thickBot="1">
      <c r="B38" s="58"/>
      <c r="C38" s="222" t="s">
        <v>47</v>
      </c>
      <c r="D38" s="223"/>
      <c r="E38" s="224">
        <f>ROUNDUP(I35,-3)</f>
        <v>0</v>
      </c>
      <c r="F38" s="225"/>
      <c r="G38" s="225"/>
      <c r="H38" s="225"/>
      <c r="I38" s="226"/>
      <c r="J38" s="59"/>
      <c r="K38" s="224">
        <f>ROUNDUP(O35,-3)</f>
        <v>0</v>
      </c>
      <c r="L38" s="225"/>
      <c r="M38" s="225"/>
      <c r="N38" s="225"/>
      <c r="O38" s="226"/>
      <c r="P38" s="59"/>
      <c r="Q38" s="224">
        <f>ROUNDUP(U35,-3)</f>
        <v>0</v>
      </c>
      <c r="R38" s="225"/>
      <c r="S38" s="225"/>
      <c r="T38" s="225"/>
      <c r="U38" s="226"/>
      <c r="V38" s="71"/>
    </row>
    <row r="39" spans="2:22" ht="20.25" customHeight="1">
      <c r="B39" s="5"/>
      <c r="C39" s="12" t="s">
        <v>111</v>
      </c>
      <c r="D39" s="12"/>
      <c r="E39" s="8"/>
      <c r="F39" s="8"/>
      <c r="G39" s="8"/>
      <c r="H39" s="8"/>
      <c r="I39" s="8"/>
      <c r="J39" s="8"/>
      <c r="K39" s="8"/>
      <c r="L39" s="8"/>
      <c r="M39" s="8"/>
      <c r="N39" s="8"/>
      <c r="O39" s="5"/>
      <c r="P39" s="8"/>
      <c r="Q39" s="8"/>
      <c r="R39" s="8"/>
      <c r="S39" s="8"/>
      <c r="T39" s="8"/>
      <c r="U39" s="5"/>
      <c r="V39" s="8"/>
    </row>
    <row r="40" spans="2:22" ht="20.25" customHeight="1">
      <c r="B40" s="5"/>
      <c r="C40" s="12" t="s">
        <v>107</v>
      </c>
      <c r="D40" s="12"/>
      <c r="E40" s="8"/>
      <c r="F40" s="8"/>
      <c r="G40" s="8"/>
      <c r="H40" s="8"/>
      <c r="I40" s="8"/>
      <c r="J40" s="8"/>
      <c r="K40" s="8"/>
      <c r="L40" s="8"/>
      <c r="M40" s="8"/>
      <c r="N40" s="8"/>
      <c r="O40" s="5"/>
      <c r="P40" s="8"/>
      <c r="Q40" s="8"/>
      <c r="R40" s="8"/>
      <c r="S40" s="8"/>
      <c r="T40" s="8"/>
      <c r="U40" s="5"/>
      <c r="V40" s="8"/>
    </row>
    <row r="41" spans="2:22" ht="20.25" customHeight="1" thickBot="1">
      <c r="B41" s="5"/>
      <c r="C41" s="185" t="s">
        <v>108</v>
      </c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9"/>
      <c r="Q41" s="19"/>
      <c r="R41" s="19"/>
      <c r="S41" s="19"/>
      <c r="T41" s="5"/>
      <c r="V41" s="19"/>
    </row>
    <row r="42" spans="2:22" ht="39.950000000000003" customHeight="1" thickBot="1">
      <c r="B42" s="5"/>
      <c r="C42" s="184" t="s">
        <v>110</v>
      </c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0" t="s">
        <v>48</v>
      </c>
      <c r="Q42" s="213">
        <f>E38+K38+Q38</f>
        <v>0</v>
      </c>
      <c r="R42" s="214"/>
      <c r="S42" s="214"/>
      <c r="T42" s="214"/>
      <c r="U42" s="214"/>
      <c r="V42" s="215"/>
    </row>
    <row r="43" spans="2:22" ht="3.75" customHeight="1"/>
    <row r="49" ht="3" customHeight="1"/>
  </sheetData>
  <mergeCells count="53">
    <mergeCell ref="Q42:V42"/>
    <mergeCell ref="C35:D35"/>
    <mergeCell ref="E35:H35"/>
    <mergeCell ref="K35:N35"/>
    <mergeCell ref="Q35:T35"/>
    <mergeCell ref="C36:D36"/>
    <mergeCell ref="E36:H36"/>
    <mergeCell ref="K36:N36"/>
    <mergeCell ref="Q36:T36"/>
    <mergeCell ref="C37:D37"/>
    <mergeCell ref="E37:I37"/>
    <mergeCell ref="K37:O37"/>
    <mergeCell ref="Q37:U37"/>
    <mergeCell ref="C38:D38"/>
    <mergeCell ref="E38:I38"/>
    <mergeCell ref="K38:O38"/>
    <mergeCell ref="Q38:U38"/>
    <mergeCell ref="Q13:T13"/>
    <mergeCell ref="C21:D21"/>
    <mergeCell ref="E21:H21"/>
    <mergeCell ref="K21:N21"/>
    <mergeCell ref="Q21:T21"/>
    <mergeCell ref="C33:D33"/>
    <mergeCell ref="E33:H33"/>
    <mergeCell ref="K33:N33"/>
    <mergeCell ref="Q33:T33"/>
    <mergeCell ref="C34:D34"/>
    <mergeCell ref="E34:H34"/>
    <mergeCell ref="K34:N34"/>
    <mergeCell ref="Q34:T34"/>
    <mergeCell ref="P6:T6"/>
    <mergeCell ref="J7:N7"/>
    <mergeCell ref="P7:T7"/>
    <mergeCell ref="K8:N8"/>
    <mergeCell ref="Q8:T8"/>
    <mergeCell ref="Q2:T2"/>
    <mergeCell ref="U2:V2"/>
    <mergeCell ref="J4:N4"/>
    <mergeCell ref="P4:T4"/>
    <mergeCell ref="J5:N5"/>
    <mergeCell ref="P5:T5"/>
    <mergeCell ref="B2:G2"/>
    <mergeCell ref="B12:D12"/>
    <mergeCell ref="E13:H13"/>
    <mergeCell ref="K13:N13"/>
    <mergeCell ref="B4:H4"/>
    <mergeCell ref="C5:H5"/>
    <mergeCell ref="C6:H6"/>
    <mergeCell ref="E8:H8"/>
    <mergeCell ref="C7:H7"/>
    <mergeCell ref="J6:N6"/>
    <mergeCell ref="C13:D13"/>
    <mergeCell ref="C10:D11"/>
  </mergeCells>
  <phoneticPr fontId="12"/>
  <dataValidations count="1">
    <dataValidation type="list" allowBlank="1" showInputMessage="1" showErrorMessage="1" sqref="I2">
      <formula1>"石川,具志川北,具志川東,具志川西,具志川南,与勝西,与勝東,　"</formula1>
    </dataValidation>
  </dataValidations>
  <pageMargins left="0.78740157480314965" right="0.78740157480314965" top="0.39370078740157483" bottom="0.59055118110236227" header="0.31496062992125984" footer="0.31496062992125984"/>
  <pageSetup paperSize="8" scale="71" orientation="landscape" cellComments="asDisplayed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E9FF"/>
    <pageSetUpPr fitToPage="1"/>
  </sheetPr>
  <dimension ref="A1:V49"/>
  <sheetViews>
    <sheetView view="pageBreakPreview" topLeftCell="B1" zoomScaleSheetLayoutView="100" workbookViewId="0">
      <selection activeCell="E18" sqref="E18"/>
    </sheetView>
  </sheetViews>
  <sheetFormatPr defaultRowHeight="13.5"/>
  <cols>
    <col min="1" max="1" width="9.125" hidden="1" customWidth="1"/>
    <col min="2" max="3" width="2.875" customWidth="1"/>
    <col min="4" max="4" width="39.25" customWidth="1"/>
    <col min="5" max="5" width="8.625" customWidth="1"/>
    <col min="6" max="6" width="3.375" customWidth="1"/>
    <col min="7" max="7" width="4.625" customWidth="1"/>
    <col min="8" max="8" width="3.375" customWidth="1"/>
    <col min="9" max="9" width="14.625" customWidth="1"/>
    <col min="10" max="10" width="24.625" customWidth="1"/>
    <col min="11" max="11" width="8.625" customWidth="1"/>
    <col min="12" max="12" width="3.375" customWidth="1"/>
    <col min="13" max="13" width="4.625" customWidth="1"/>
    <col min="14" max="14" width="3.375" customWidth="1"/>
    <col min="15" max="15" width="17.75" customWidth="1"/>
    <col min="16" max="16" width="24.625" customWidth="1"/>
    <col min="17" max="17" width="8.625" customWidth="1"/>
    <col min="18" max="18" width="3.375" customWidth="1"/>
    <col min="19" max="19" width="4.625" customWidth="1"/>
    <col min="20" max="20" width="3.375" customWidth="1"/>
    <col min="21" max="21" width="17.75" customWidth="1"/>
    <col min="22" max="22" width="24.625" customWidth="1"/>
    <col min="23" max="23" width="0.75" customWidth="1"/>
  </cols>
  <sheetData>
    <row r="1" spans="2:22" ht="21.75" customHeight="1">
      <c r="B1" s="1" t="s">
        <v>24</v>
      </c>
    </row>
    <row r="2" spans="2:22" ht="60" customHeight="1">
      <c r="B2" s="212" t="s">
        <v>71</v>
      </c>
      <c r="C2" s="212"/>
      <c r="D2" s="212"/>
      <c r="E2" s="212"/>
      <c r="F2" s="212"/>
      <c r="G2" s="212"/>
      <c r="H2" s="2" t="s">
        <v>28</v>
      </c>
      <c r="I2" s="73" t="s">
        <v>112</v>
      </c>
      <c r="J2" s="2" t="s">
        <v>49</v>
      </c>
      <c r="K2" s="2"/>
      <c r="L2" s="2"/>
      <c r="M2" s="2"/>
      <c r="N2" s="2"/>
      <c r="O2" s="2"/>
      <c r="P2" s="2"/>
      <c r="Q2" s="249" t="s">
        <v>50</v>
      </c>
      <c r="R2" s="249"/>
      <c r="S2" s="249"/>
      <c r="T2" s="249"/>
      <c r="U2" s="250"/>
      <c r="V2" s="250"/>
    </row>
    <row r="3" spans="2:22" ht="5.25" customHeight="1">
      <c r="I3" s="26"/>
      <c r="J3" s="26"/>
      <c r="O3" s="26"/>
      <c r="P3" s="26"/>
      <c r="U3" s="26"/>
      <c r="V3" s="26"/>
    </row>
    <row r="4" spans="2:22" ht="23.25" customHeight="1">
      <c r="B4" s="252" t="s">
        <v>14</v>
      </c>
      <c r="C4" s="253"/>
      <c r="D4" s="253"/>
      <c r="E4" s="253"/>
      <c r="F4" s="253"/>
      <c r="G4" s="253"/>
      <c r="H4" s="254"/>
      <c r="I4" s="205" t="s">
        <v>11</v>
      </c>
      <c r="J4" s="251"/>
      <c r="K4" s="251"/>
      <c r="L4" s="251"/>
      <c r="M4" s="251"/>
      <c r="N4" s="251"/>
      <c r="O4" s="205" t="s">
        <v>12</v>
      </c>
      <c r="P4" s="251"/>
      <c r="Q4" s="251"/>
      <c r="R4" s="251"/>
      <c r="S4" s="251"/>
      <c r="T4" s="251"/>
      <c r="U4" s="205" t="s">
        <v>13</v>
      </c>
      <c r="V4" s="24"/>
    </row>
    <row r="5" spans="2:22" ht="27.95" customHeight="1">
      <c r="B5" s="3"/>
      <c r="C5" s="290" t="s">
        <v>44</v>
      </c>
      <c r="D5" s="291"/>
      <c r="E5" s="291"/>
      <c r="F5" s="291"/>
      <c r="G5" s="291"/>
      <c r="H5" s="292"/>
      <c r="I5" s="201"/>
      <c r="J5" s="272" t="s">
        <v>43</v>
      </c>
      <c r="K5" s="273"/>
      <c r="L5" s="273"/>
      <c r="M5" s="273"/>
      <c r="N5" s="273"/>
      <c r="O5" s="201"/>
      <c r="P5" s="272" t="s">
        <v>43</v>
      </c>
      <c r="Q5" s="273"/>
      <c r="R5" s="273"/>
      <c r="S5" s="273"/>
      <c r="T5" s="273"/>
      <c r="U5" s="201"/>
      <c r="V5" s="25"/>
    </row>
    <row r="6" spans="2:22" ht="27.95" customHeight="1">
      <c r="B6" s="3"/>
      <c r="C6" s="274" t="s">
        <v>16</v>
      </c>
      <c r="D6" s="275"/>
      <c r="E6" s="275"/>
      <c r="F6" s="275"/>
      <c r="G6" s="275"/>
      <c r="H6" s="276"/>
      <c r="I6" s="121"/>
      <c r="J6" s="272" t="s">
        <v>45</v>
      </c>
      <c r="K6" s="273"/>
      <c r="L6" s="273"/>
      <c r="M6" s="273"/>
      <c r="N6" s="273"/>
      <c r="O6" s="121"/>
      <c r="P6" s="272" t="s">
        <v>45</v>
      </c>
      <c r="Q6" s="273"/>
      <c r="R6" s="273"/>
      <c r="S6" s="273"/>
      <c r="T6" s="273"/>
      <c r="U6" s="121"/>
      <c r="V6" s="25"/>
    </row>
    <row r="7" spans="2:22" ht="27.95" customHeight="1">
      <c r="B7" s="88"/>
      <c r="C7" s="295" t="s">
        <v>70</v>
      </c>
      <c r="D7" s="296"/>
      <c r="E7" s="296"/>
      <c r="F7" s="296"/>
      <c r="G7" s="296"/>
      <c r="H7" s="297"/>
      <c r="I7" s="94"/>
      <c r="J7" s="246" t="s">
        <v>42</v>
      </c>
      <c r="K7" s="247"/>
      <c r="L7" s="247"/>
      <c r="M7" s="247"/>
      <c r="N7" s="247"/>
      <c r="O7" s="94"/>
      <c r="P7" s="246" t="s">
        <v>42</v>
      </c>
      <c r="Q7" s="247"/>
      <c r="R7" s="247"/>
      <c r="S7" s="247"/>
      <c r="T7" s="247"/>
      <c r="U7" s="94"/>
      <c r="V7" s="25"/>
    </row>
    <row r="8" spans="2:22" ht="36" customHeight="1">
      <c r="C8" s="86"/>
      <c r="D8" s="87"/>
      <c r="E8" s="261" t="s">
        <v>5</v>
      </c>
      <c r="F8" s="262"/>
      <c r="G8" s="262"/>
      <c r="H8" s="262"/>
      <c r="I8" s="89">
        <f>IF(E38=I7,I7,"エラー")</f>
        <v>0</v>
      </c>
      <c r="J8" s="29"/>
      <c r="K8" s="248" t="s">
        <v>5</v>
      </c>
      <c r="L8" s="248"/>
      <c r="M8" s="248"/>
      <c r="N8" s="248"/>
      <c r="O8" s="89">
        <f>IF(K38=O7,O7,"エラー")</f>
        <v>0</v>
      </c>
      <c r="P8" s="29"/>
      <c r="Q8" s="248" t="s">
        <v>5</v>
      </c>
      <c r="R8" s="248"/>
      <c r="S8" s="248"/>
      <c r="T8" s="248"/>
      <c r="U8" s="89">
        <f>IF(Q38=U7,U7,"エラー")</f>
        <v>0</v>
      </c>
      <c r="V8" s="25"/>
    </row>
    <row r="9" spans="2:22" ht="25.5" customHeight="1">
      <c r="C9" s="12"/>
      <c r="D9" s="6"/>
      <c r="E9" s="14"/>
      <c r="F9" s="14"/>
      <c r="G9" s="14"/>
      <c r="H9" s="14"/>
      <c r="I9" s="13"/>
      <c r="J9" s="13"/>
      <c r="K9" s="14"/>
      <c r="L9" s="14"/>
      <c r="M9" s="14"/>
      <c r="N9" s="14"/>
      <c r="O9" s="13"/>
      <c r="P9" s="13"/>
      <c r="Q9" s="14"/>
      <c r="R9" s="14"/>
      <c r="S9" s="14"/>
      <c r="T9" s="14"/>
      <c r="U9" s="13"/>
      <c r="V9" s="13"/>
    </row>
    <row r="10" spans="2:22" ht="25.5" customHeight="1">
      <c r="C10" s="286" t="s">
        <v>54</v>
      </c>
      <c r="D10" s="286"/>
      <c r="E10" s="14"/>
      <c r="F10" s="14"/>
      <c r="G10" s="14"/>
      <c r="H10" s="14"/>
      <c r="I10" s="13"/>
      <c r="J10" s="13"/>
      <c r="K10" s="14"/>
      <c r="L10" s="14"/>
      <c r="M10" s="14"/>
      <c r="N10" s="14"/>
      <c r="O10" s="13"/>
      <c r="P10" s="13"/>
      <c r="Q10" s="14"/>
      <c r="R10" s="14"/>
      <c r="S10" s="14"/>
      <c r="T10" s="14"/>
      <c r="U10" s="13"/>
      <c r="V10" s="13"/>
    </row>
    <row r="11" spans="2:22" ht="24.75" customHeight="1">
      <c r="C11" s="287"/>
      <c r="D11" s="287"/>
      <c r="I11" s="26"/>
      <c r="J11" s="26"/>
      <c r="O11" s="26"/>
      <c r="P11" s="26"/>
      <c r="U11" s="26"/>
      <c r="V11" s="26"/>
    </row>
    <row r="12" spans="2:22" ht="23.25" customHeight="1" thickBot="1">
      <c r="B12" s="252" t="s">
        <v>10</v>
      </c>
      <c r="C12" s="253"/>
      <c r="D12" s="253"/>
      <c r="E12" s="90" t="s">
        <v>4</v>
      </c>
      <c r="F12" s="43"/>
      <c r="G12" s="91" t="s">
        <v>51</v>
      </c>
      <c r="H12" s="90" t="s">
        <v>52</v>
      </c>
      <c r="I12" s="206" t="s">
        <v>11</v>
      </c>
      <c r="J12" s="92" t="s">
        <v>36</v>
      </c>
      <c r="K12" s="90" t="s">
        <v>4</v>
      </c>
      <c r="L12" s="43"/>
      <c r="M12" s="91" t="s">
        <v>51</v>
      </c>
      <c r="N12" s="90" t="s">
        <v>52</v>
      </c>
      <c r="O12" s="206" t="s">
        <v>12</v>
      </c>
      <c r="P12" s="92" t="s">
        <v>36</v>
      </c>
      <c r="Q12" s="90" t="s">
        <v>4</v>
      </c>
      <c r="R12" s="43"/>
      <c r="S12" s="91" t="s">
        <v>51</v>
      </c>
      <c r="T12" s="90" t="s">
        <v>52</v>
      </c>
      <c r="U12" s="206" t="s">
        <v>13</v>
      </c>
      <c r="V12" s="92" t="s">
        <v>36</v>
      </c>
    </row>
    <row r="13" spans="2:22" ht="36" customHeight="1" thickBot="1">
      <c r="B13" s="15"/>
      <c r="C13" s="293" t="s">
        <v>89</v>
      </c>
      <c r="D13" s="284"/>
      <c r="E13" s="241" t="s">
        <v>29</v>
      </c>
      <c r="F13" s="242"/>
      <c r="G13" s="242"/>
      <c r="H13" s="242"/>
      <c r="I13" s="48">
        <f>I18+I19+I20</f>
        <v>0</v>
      </c>
      <c r="J13" s="27"/>
      <c r="K13" s="241" t="s">
        <v>29</v>
      </c>
      <c r="L13" s="242"/>
      <c r="M13" s="242"/>
      <c r="N13" s="242"/>
      <c r="O13" s="48">
        <f>O18+O19+O20</f>
        <v>0</v>
      </c>
      <c r="P13" s="27"/>
      <c r="Q13" s="241" t="s">
        <v>29</v>
      </c>
      <c r="R13" s="242"/>
      <c r="S13" s="242"/>
      <c r="T13" s="242"/>
      <c r="U13" s="48">
        <f>U18+U19+U20</f>
        <v>0</v>
      </c>
      <c r="V13" s="42"/>
    </row>
    <row r="14" spans="2:22" ht="27.95" customHeight="1">
      <c r="B14" s="18"/>
      <c r="C14" s="170">
        <v>1</v>
      </c>
      <c r="D14" s="37" t="s">
        <v>23</v>
      </c>
      <c r="E14" s="45"/>
      <c r="F14" s="46" t="s">
        <v>8</v>
      </c>
      <c r="G14" s="46"/>
      <c r="H14" s="46" t="s">
        <v>101</v>
      </c>
      <c r="I14" s="47">
        <f t="shared" ref="I14:I20" si="0">E14*G14</f>
        <v>0</v>
      </c>
      <c r="J14" s="202"/>
      <c r="K14" s="68"/>
      <c r="L14" s="69" t="s">
        <v>8</v>
      </c>
      <c r="M14" s="69"/>
      <c r="N14" s="69" t="s">
        <v>101</v>
      </c>
      <c r="O14" s="47">
        <f t="shared" ref="O14:O20" si="1">K14*M14</f>
        <v>0</v>
      </c>
      <c r="P14" s="202"/>
      <c r="Q14" s="68"/>
      <c r="R14" s="69" t="s">
        <v>8</v>
      </c>
      <c r="S14" s="69"/>
      <c r="T14" s="69" t="s">
        <v>101</v>
      </c>
      <c r="U14" s="47">
        <f t="shared" ref="U14:U20" si="2">Q14*S14</f>
        <v>0</v>
      </c>
      <c r="V14" s="35"/>
    </row>
    <row r="15" spans="2:22" ht="27.95" customHeight="1">
      <c r="B15" s="18"/>
      <c r="C15" s="171">
        <v>2</v>
      </c>
      <c r="D15" s="38" t="s">
        <v>25</v>
      </c>
      <c r="E15" s="32"/>
      <c r="F15" s="33" t="s">
        <v>8</v>
      </c>
      <c r="G15" s="33"/>
      <c r="H15" s="33" t="s">
        <v>101</v>
      </c>
      <c r="I15" s="31">
        <f t="shared" si="0"/>
        <v>0</v>
      </c>
      <c r="J15" s="203"/>
      <c r="K15" s="32"/>
      <c r="L15" s="33" t="s">
        <v>8</v>
      </c>
      <c r="M15" s="33"/>
      <c r="N15" s="33" t="s">
        <v>101</v>
      </c>
      <c r="O15" s="31">
        <f t="shared" si="1"/>
        <v>0</v>
      </c>
      <c r="P15" s="203"/>
      <c r="Q15" s="32"/>
      <c r="R15" s="33" t="s">
        <v>8</v>
      </c>
      <c r="S15" s="33"/>
      <c r="T15" s="33" t="s">
        <v>101</v>
      </c>
      <c r="U15" s="31">
        <f t="shared" si="2"/>
        <v>0</v>
      </c>
      <c r="V15" s="36"/>
    </row>
    <row r="16" spans="2:22" ht="27.95" customHeight="1">
      <c r="B16" s="18"/>
      <c r="C16" s="171">
        <v>3</v>
      </c>
      <c r="D16" s="38" t="s">
        <v>26</v>
      </c>
      <c r="E16" s="32"/>
      <c r="F16" s="33" t="s">
        <v>8</v>
      </c>
      <c r="G16" s="33"/>
      <c r="H16" s="33" t="s">
        <v>101</v>
      </c>
      <c r="I16" s="31">
        <f t="shared" si="0"/>
        <v>0</v>
      </c>
      <c r="J16" s="203"/>
      <c r="K16" s="32"/>
      <c r="L16" s="33" t="s">
        <v>8</v>
      </c>
      <c r="M16" s="33"/>
      <c r="N16" s="33" t="s">
        <v>101</v>
      </c>
      <c r="O16" s="31">
        <f t="shared" si="1"/>
        <v>0</v>
      </c>
      <c r="P16" s="203"/>
      <c r="Q16" s="32"/>
      <c r="R16" s="33" t="s">
        <v>8</v>
      </c>
      <c r="S16" s="33"/>
      <c r="T16" s="33" t="s">
        <v>101</v>
      </c>
      <c r="U16" s="31">
        <f t="shared" si="2"/>
        <v>0</v>
      </c>
      <c r="V16" s="36"/>
    </row>
    <row r="17" spans="2:22" ht="27.95" customHeight="1">
      <c r="B17" s="18"/>
      <c r="C17" s="171">
        <v>4</v>
      </c>
      <c r="D17" s="38" t="s">
        <v>15</v>
      </c>
      <c r="E17" s="32"/>
      <c r="F17" s="33" t="s">
        <v>8</v>
      </c>
      <c r="G17" s="33"/>
      <c r="H17" s="33" t="s">
        <v>101</v>
      </c>
      <c r="I17" s="31">
        <f t="shared" si="0"/>
        <v>0</v>
      </c>
      <c r="J17" s="203"/>
      <c r="K17" s="32"/>
      <c r="L17" s="33" t="s">
        <v>8</v>
      </c>
      <c r="M17" s="33"/>
      <c r="N17" s="33" t="s">
        <v>101</v>
      </c>
      <c r="O17" s="31">
        <f t="shared" si="1"/>
        <v>0</v>
      </c>
      <c r="P17" s="203"/>
      <c r="Q17" s="32"/>
      <c r="R17" s="33" t="s">
        <v>8</v>
      </c>
      <c r="S17" s="33"/>
      <c r="T17" s="33" t="s">
        <v>101</v>
      </c>
      <c r="U17" s="31">
        <f t="shared" si="2"/>
        <v>0</v>
      </c>
      <c r="V17" s="36"/>
    </row>
    <row r="18" spans="2:22" ht="60" customHeight="1">
      <c r="B18" s="18"/>
      <c r="C18" s="21">
        <v>5</v>
      </c>
      <c r="D18" s="39" t="s">
        <v>53</v>
      </c>
      <c r="E18" s="41"/>
      <c r="F18" s="34" t="s">
        <v>32</v>
      </c>
      <c r="G18" s="74"/>
      <c r="H18" s="34" t="s">
        <v>101</v>
      </c>
      <c r="I18" s="28">
        <f t="shared" si="0"/>
        <v>0</v>
      </c>
      <c r="J18" s="84" t="s">
        <v>37</v>
      </c>
      <c r="K18" s="41"/>
      <c r="L18" s="34" t="s">
        <v>32</v>
      </c>
      <c r="M18" s="74"/>
      <c r="N18" s="34" t="s">
        <v>101</v>
      </c>
      <c r="O18" s="28">
        <f t="shared" si="1"/>
        <v>0</v>
      </c>
      <c r="P18" s="84" t="s">
        <v>37</v>
      </c>
      <c r="Q18" s="41"/>
      <c r="R18" s="34" t="s">
        <v>32</v>
      </c>
      <c r="S18" s="74"/>
      <c r="T18" s="34" t="s">
        <v>101</v>
      </c>
      <c r="U18" s="28">
        <f t="shared" si="2"/>
        <v>0</v>
      </c>
      <c r="V18" s="84" t="s">
        <v>37</v>
      </c>
    </row>
    <row r="19" spans="2:22" ht="39.950000000000003" customHeight="1">
      <c r="B19" s="18"/>
      <c r="C19" s="21">
        <v>6</v>
      </c>
      <c r="D19" s="40" t="s">
        <v>34</v>
      </c>
      <c r="E19" s="41"/>
      <c r="F19" s="34" t="s">
        <v>8</v>
      </c>
      <c r="G19" s="74"/>
      <c r="H19" s="34" t="s">
        <v>101</v>
      </c>
      <c r="I19" s="28">
        <f t="shared" si="0"/>
        <v>0</v>
      </c>
      <c r="J19" s="79"/>
      <c r="K19" s="41"/>
      <c r="L19" s="34" t="s">
        <v>8</v>
      </c>
      <c r="M19" s="74"/>
      <c r="N19" s="34" t="s">
        <v>101</v>
      </c>
      <c r="O19" s="28">
        <f t="shared" si="1"/>
        <v>0</v>
      </c>
      <c r="P19" s="81"/>
      <c r="Q19" s="41"/>
      <c r="R19" s="34" t="s">
        <v>8</v>
      </c>
      <c r="S19" s="74"/>
      <c r="T19" s="34" t="s">
        <v>101</v>
      </c>
      <c r="U19" s="28">
        <f t="shared" si="2"/>
        <v>0</v>
      </c>
      <c r="V19" s="81"/>
    </row>
    <row r="20" spans="2:22" ht="39.950000000000003" customHeight="1" thickBot="1">
      <c r="B20" s="4"/>
      <c r="C20" s="22">
        <v>7</v>
      </c>
      <c r="D20" s="23" t="s">
        <v>35</v>
      </c>
      <c r="E20" s="49"/>
      <c r="F20" s="50" t="s">
        <v>8</v>
      </c>
      <c r="G20" s="75"/>
      <c r="H20" s="50" t="s">
        <v>101</v>
      </c>
      <c r="I20" s="126">
        <f t="shared" si="0"/>
        <v>0</v>
      </c>
      <c r="J20" s="85" t="s">
        <v>38</v>
      </c>
      <c r="K20" s="70"/>
      <c r="L20" s="61" t="s">
        <v>8</v>
      </c>
      <c r="M20" s="78"/>
      <c r="N20" s="61" t="s">
        <v>101</v>
      </c>
      <c r="O20" s="126">
        <f t="shared" si="1"/>
        <v>0</v>
      </c>
      <c r="P20" s="85" t="s">
        <v>38</v>
      </c>
      <c r="Q20" s="70"/>
      <c r="R20" s="61" t="s">
        <v>8</v>
      </c>
      <c r="S20" s="78"/>
      <c r="T20" s="61" t="s">
        <v>101</v>
      </c>
      <c r="U20" s="126">
        <f t="shared" si="2"/>
        <v>0</v>
      </c>
      <c r="V20" s="85" t="s">
        <v>38</v>
      </c>
    </row>
    <row r="21" spans="2:22" ht="45.95" customHeight="1" thickBot="1">
      <c r="B21" s="4"/>
      <c r="C21" s="283" t="s">
        <v>88</v>
      </c>
      <c r="D21" s="285"/>
      <c r="E21" s="245" t="s">
        <v>30</v>
      </c>
      <c r="F21" s="242"/>
      <c r="G21" s="242"/>
      <c r="H21" s="242"/>
      <c r="I21" s="52">
        <f>SUM(I22:I32)</f>
        <v>0</v>
      </c>
      <c r="J21" s="54"/>
      <c r="K21" s="245" t="s">
        <v>30</v>
      </c>
      <c r="L21" s="242"/>
      <c r="M21" s="242"/>
      <c r="N21" s="242"/>
      <c r="O21" s="52">
        <f>SUM(O22:O32)</f>
        <v>0</v>
      </c>
      <c r="P21" s="54"/>
      <c r="Q21" s="245" t="s">
        <v>30</v>
      </c>
      <c r="R21" s="242"/>
      <c r="S21" s="242"/>
      <c r="T21" s="242"/>
      <c r="U21" s="52">
        <f>SUM(U22:U32)</f>
        <v>0</v>
      </c>
      <c r="V21" s="55"/>
    </row>
    <row r="22" spans="2:22" ht="24" customHeight="1">
      <c r="B22" s="4"/>
      <c r="C22" s="169">
        <v>1</v>
      </c>
      <c r="D22" s="162" t="s">
        <v>17</v>
      </c>
      <c r="E22" s="62"/>
      <c r="F22" s="63" t="s">
        <v>8</v>
      </c>
      <c r="G22" s="76"/>
      <c r="H22" s="51" t="s">
        <v>6</v>
      </c>
      <c r="I22" s="56">
        <f>E22*G22</f>
        <v>0</v>
      </c>
      <c r="J22" s="80"/>
      <c r="K22" s="60"/>
      <c r="L22" s="61" t="s">
        <v>8</v>
      </c>
      <c r="M22" s="78"/>
      <c r="N22" s="61" t="s">
        <v>6</v>
      </c>
      <c r="O22" s="56">
        <f t="shared" ref="O22:O32" si="3">K22*M22</f>
        <v>0</v>
      </c>
      <c r="P22" s="80"/>
      <c r="Q22" s="60"/>
      <c r="R22" s="61" t="s">
        <v>8</v>
      </c>
      <c r="S22" s="78"/>
      <c r="T22" s="61" t="s">
        <v>6</v>
      </c>
      <c r="U22" s="56">
        <f t="shared" ref="U22:U32" si="4">Q22*S22</f>
        <v>0</v>
      </c>
      <c r="V22" s="83"/>
    </row>
    <row r="23" spans="2:22" ht="24" customHeight="1">
      <c r="B23" s="4"/>
      <c r="C23" s="190">
        <v>2</v>
      </c>
      <c r="D23" s="191" t="s">
        <v>18</v>
      </c>
      <c r="E23" s="64"/>
      <c r="F23" s="50" t="s">
        <v>8</v>
      </c>
      <c r="G23" s="75"/>
      <c r="H23" s="53" t="s">
        <v>6</v>
      </c>
      <c r="I23" s="28">
        <f t="shared" ref="I23:I32" si="5">E23*G23</f>
        <v>0</v>
      </c>
      <c r="J23" s="81"/>
      <c r="K23" s="65"/>
      <c r="L23" s="34" t="s">
        <v>8</v>
      </c>
      <c r="M23" s="74"/>
      <c r="N23" s="34" t="s">
        <v>6</v>
      </c>
      <c r="O23" s="28">
        <f t="shared" si="3"/>
        <v>0</v>
      </c>
      <c r="P23" s="81"/>
      <c r="Q23" s="65"/>
      <c r="R23" s="34" t="s">
        <v>8</v>
      </c>
      <c r="S23" s="74"/>
      <c r="T23" s="34" t="s">
        <v>6</v>
      </c>
      <c r="U23" s="28">
        <f t="shared" si="4"/>
        <v>0</v>
      </c>
      <c r="V23" s="83"/>
    </row>
    <row r="24" spans="2:22" ht="24" customHeight="1">
      <c r="B24" s="4"/>
      <c r="C24" s="190">
        <v>3</v>
      </c>
      <c r="D24" s="191" t="s">
        <v>77</v>
      </c>
      <c r="E24" s="65"/>
      <c r="F24" s="34" t="s">
        <v>8</v>
      </c>
      <c r="G24" s="74"/>
      <c r="H24" s="34" t="s">
        <v>6</v>
      </c>
      <c r="I24" s="28">
        <f t="shared" si="5"/>
        <v>0</v>
      </c>
      <c r="J24" s="81"/>
      <c r="K24" s="65"/>
      <c r="L24" s="34" t="s">
        <v>8</v>
      </c>
      <c r="M24" s="74"/>
      <c r="N24" s="34" t="s">
        <v>6</v>
      </c>
      <c r="O24" s="28">
        <f t="shared" si="3"/>
        <v>0</v>
      </c>
      <c r="P24" s="81"/>
      <c r="Q24" s="65"/>
      <c r="R24" s="34" t="s">
        <v>8</v>
      </c>
      <c r="S24" s="74"/>
      <c r="T24" s="34" t="s">
        <v>6</v>
      </c>
      <c r="U24" s="28">
        <f t="shared" si="4"/>
        <v>0</v>
      </c>
      <c r="V24" s="83"/>
    </row>
    <row r="25" spans="2:22" ht="24" customHeight="1">
      <c r="B25" s="4"/>
      <c r="C25" s="190">
        <v>4</v>
      </c>
      <c r="D25" s="191" t="s">
        <v>19</v>
      </c>
      <c r="E25" s="65"/>
      <c r="F25" s="34" t="s">
        <v>8</v>
      </c>
      <c r="G25" s="74"/>
      <c r="H25" s="34" t="s">
        <v>6</v>
      </c>
      <c r="I25" s="28">
        <f t="shared" si="5"/>
        <v>0</v>
      </c>
      <c r="J25" s="81"/>
      <c r="K25" s="65"/>
      <c r="L25" s="34" t="s">
        <v>8</v>
      </c>
      <c r="M25" s="74"/>
      <c r="N25" s="34" t="s">
        <v>6</v>
      </c>
      <c r="O25" s="28">
        <f t="shared" si="3"/>
        <v>0</v>
      </c>
      <c r="P25" s="81"/>
      <c r="Q25" s="65"/>
      <c r="R25" s="34" t="s">
        <v>8</v>
      </c>
      <c r="S25" s="74"/>
      <c r="T25" s="34" t="s">
        <v>6</v>
      </c>
      <c r="U25" s="28">
        <f t="shared" si="4"/>
        <v>0</v>
      </c>
      <c r="V25" s="83"/>
    </row>
    <row r="26" spans="2:22" ht="24" customHeight="1">
      <c r="B26" s="4"/>
      <c r="C26" s="190">
        <v>5</v>
      </c>
      <c r="D26" s="191" t="s">
        <v>93</v>
      </c>
      <c r="E26" s="65"/>
      <c r="F26" s="34" t="s">
        <v>8</v>
      </c>
      <c r="G26" s="74"/>
      <c r="H26" s="34" t="s">
        <v>6</v>
      </c>
      <c r="I26" s="28">
        <f t="shared" si="5"/>
        <v>0</v>
      </c>
      <c r="J26" s="81"/>
      <c r="K26" s="65"/>
      <c r="L26" s="34" t="s">
        <v>8</v>
      </c>
      <c r="M26" s="74"/>
      <c r="N26" s="34" t="s">
        <v>6</v>
      </c>
      <c r="O26" s="28">
        <f t="shared" si="3"/>
        <v>0</v>
      </c>
      <c r="P26" s="81"/>
      <c r="Q26" s="65"/>
      <c r="R26" s="34" t="s">
        <v>8</v>
      </c>
      <c r="S26" s="74"/>
      <c r="T26" s="34" t="s">
        <v>6</v>
      </c>
      <c r="U26" s="28">
        <f t="shared" si="4"/>
        <v>0</v>
      </c>
      <c r="V26" s="83"/>
    </row>
    <row r="27" spans="2:22" ht="24" customHeight="1">
      <c r="B27" s="4"/>
      <c r="C27" s="190">
        <v>6</v>
      </c>
      <c r="D27" s="191" t="s">
        <v>27</v>
      </c>
      <c r="E27" s="65"/>
      <c r="F27" s="34" t="s">
        <v>8</v>
      </c>
      <c r="G27" s="74"/>
      <c r="H27" s="34" t="s">
        <v>6</v>
      </c>
      <c r="I27" s="28">
        <f t="shared" si="5"/>
        <v>0</v>
      </c>
      <c r="J27" s="81"/>
      <c r="K27" s="65"/>
      <c r="L27" s="34" t="s">
        <v>8</v>
      </c>
      <c r="M27" s="74"/>
      <c r="N27" s="34" t="s">
        <v>6</v>
      </c>
      <c r="O27" s="28">
        <f t="shared" si="3"/>
        <v>0</v>
      </c>
      <c r="P27" s="81"/>
      <c r="Q27" s="65"/>
      <c r="R27" s="34" t="s">
        <v>8</v>
      </c>
      <c r="S27" s="74"/>
      <c r="T27" s="34" t="s">
        <v>6</v>
      </c>
      <c r="U27" s="28">
        <f t="shared" si="4"/>
        <v>0</v>
      </c>
      <c r="V27" s="83"/>
    </row>
    <row r="28" spans="2:22" ht="24" customHeight="1">
      <c r="B28" s="4"/>
      <c r="C28" s="190">
        <v>7</v>
      </c>
      <c r="D28" s="191" t="s">
        <v>98</v>
      </c>
      <c r="E28" s="65"/>
      <c r="F28" s="34" t="s">
        <v>8</v>
      </c>
      <c r="G28" s="74"/>
      <c r="H28" s="34" t="s">
        <v>6</v>
      </c>
      <c r="I28" s="28">
        <f t="shared" si="5"/>
        <v>0</v>
      </c>
      <c r="J28" s="81"/>
      <c r="K28" s="65"/>
      <c r="L28" s="34" t="s">
        <v>8</v>
      </c>
      <c r="M28" s="74"/>
      <c r="N28" s="34" t="s">
        <v>6</v>
      </c>
      <c r="O28" s="28">
        <f t="shared" si="3"/>
        <v>0</v>
      </c>
      <c r="P28" s="81"/>
      <c r="Q28" s="65"/>
      <c r="R28" s="34" t="s">
        <v>8</v>
      </c>
      <c r="S28" s="74"/>
      <c r="T28" s="34" t="s">
        <v>6</v>
      </c>
      <c r="U28" s="28">
        <f t="shared" si="4"/>
        <v>0</v>
      </c>
      <c r="V28" s="83"/>
    </row>
    <row r="29" spans="2:22" ht="24" customHeight="1">
      <c r="B29" s="4"/>
      <c r="C29" s="190">
        <v>8</v>
      </c>
      <c r="D29" s="191" t="s">
        <v>95</v>
      </c>
      <c r="E29" s="65"/>
      <c r="F29" s="34" t="s">
        <v>8</v>
      </c>
      <c r="G29" s="74"/>
      <c r="H29" s="34" t="s">
        <v>6</v>
      </c>
      <c r="I29" s="28">
        <f t="shared" si="5"/>
        <v>0</v>
      </c>
      <c r="J29" s="81"/>
      <c r="K29" s="65"/>
      <c r="L29" s="34" t="s">
        <v>8</v>
      </c>
      <c r="M29" s="74"/>
      <c r="N29" s="34" t="s">
        <v>6</v>
      </c>
      <c r="O29" s="28">
        <f t="shared" si="3"/>
        <v>0</v>
      </c>
      <c r="P29" s="81"/>
      <c r="Q29" s="65"/>
      <c r="R29" s="34" t="s">
        <v>8</v>
      </c>
      <c r="S29" s="74"/>
      <c r="T29" s="34" t="s">
        <v>6</v>
      </c>
      <c r="U29" s="28">
        <f t="shared" si="4"/>
        <v>0</v>
      </c>
      <c r="V29" s="83"/>
    </row>
    <row r="30" spans="2:22" ht="24" customHeight="1">
      <c r="B30" s="4"/>
      <c r="C30" s="190">
        <v>9</v>
      </c>
      <c r="D30" s="191" t="s">
        <v>99</v>
      </c>
      <c r="E30" s="65"/>
      <c r="F30" s="34" t="s">
        <v>8</v>
      </c>
      <c r="G30" s="74"/>
      <c r="H30" s="34" t="s">
        <v>6</v>
      </c>
      <c r="I30" s="28">
        <f t="shared" si="5"/>
        <v>0</v>
      </c>
      <c r="J30" s="81"/>
      <c r="K30" s="65"/>
      <c r="L30" s="34" t="s">
        <v>8</v>
      </c>
      <c r="M30" s="74"/>
      <c r="N30" s="34" t="s">
        <v>6</v>
      </c>
      <c r="O30" s="28">
        <f t="shared" si="3"/>
        <v>0</v>
      </c>
      <c r="P30" s="81"/>
      <c r="Q30" s="65"/>
      <c r="R30" s="34" t="s">
        <v>8</v>
      </c>
      <c r="S30" s="74"/>
      <c r="T30" s="34" t="s">
        <v>6</v>
      </c>
      <c r="U30" s="28">
        <f t="shared" si="4"/>
        <v>0</v>
      </c>
      <c r="V30" s="83"/>
    </row>
    <row r="31" spans="2:22" ht="24" customHeight="1">
      <c r="B31" s="4"/>
      <c r="C31" s="190">
        <v>10</v>
      </c>
      <c r="D31" s="197" t="s">
        <v>100</v>
      </c>
      <c r="E31" s="65"/>
      <c r="F31" s="34" t="s">
        <v>8</v>
      </c>
      <c r="G31" s="74"/>
      <c r="H31" s="34" t="s">
        <v>6</v>
      </c>
      <c r="I31" s="28">
        <f t="shared" si="5"/>
        <v>0</v>
      </c>
      <c r="J31" s="81"/>
      <c r="K31" s="65"/>
      <c r="L31" s="34" t="s">
        <v>8</v>
      </c>
      <c r="M31" s="74"/>
      <c r="N31" s="34" t="s">
        <v>6</v>
      </c>
      <c r="O31" s="28">
        <f t="shared" si="3"/>
        <v>0</v>
      </c>
      <c r="P31" s="81"/>
      <c r="Q31" s="65"/>
      <c r="R31" s="34" t="s">
        <v>8</v>
      </c>
      <c r="S31" s="74"/>
      <c r="T31" s="34" t="s">
        <v>6</v>
      </c>
      <c r="U31" s="28">
        <f t="shared" si="4"/>
        <v>0</v>
      </c>
      <c r="V31" s="83"/>
    </row>
    <row r="32" spans="2:22" ht="24" customHeight="1" thickBot="1">
      <c r="B32" s="4"/>
      <c r="C32" s="169">
        <v>11</v>
      </c>
      <c r="D32" s="163"/>
      <c r="E32" s="66"/>
      <c r="F32" s="67" t="s">
        <v>8</v>
      </c>
      <c r="G32" s="77"/>
      <c r="H32" s="61" t="s">
        <v>6</v>
      </c>
      <c r="I32" s="28">
        <f t="shared" si="5"/>
        <v>0</v>
      </c>
      <c r="J32" s="82"/>
      <c r="K32" s="60"/>
      <c r="L32" s="61" t="s">
        <v>8</v>
      </c>
      <c r="M32" s="78"/>
      <c r="N32" s="61" t="s">
        <v>6</v>
      </c>
      <c r="O32" s="28">
        <f t="shared" si="3"/>
        <v>0</v>
      </c>
      <c r="P32" s="82"/>
      <c r="Q32" s="60"/>
      <c r="R32" s="61" t="s">
        <v>8</v>
      </c>
      <c r="S32" s="78"/>
      <c r="T32" s="61" t="s">
        <v>6</v>
      </c>
      <c r="U32" s="28">
        <f t="shared" si="4"/>
        <v>0</v>
      </c>
      <c r="V32" s="83"/>
    </row>
    <row r="33" spans="2:22" ht="36" customHeight="1" thickBot="1">
      <c r="B33" s="4"/>
      <c r="C33" s="294" t="s">
        <v>39</v>
      </c>
      <c r="D33" s="240"/>
      <c r="E33" s="241" t="s">
        <v>31</v>
      </c>
      <c r="F33" s="242"/>
      <c r="G33" s="242"/>
      <c r="H33" s="242"/>
      <c r="I33" s="52">
        <f>ROUNDDOWN((I13+I21)*0.1,-3)</f>
        <v>0</v>
      </c>
      <c r="J33" s="54"/>
      <c r="K33" s="241" t="s">
        <v>31</v>
      </c>
      <c r="L33" s="242"/>
      <c r="M33" s="242"/>
      <c r="N33" s="242"/>
      <c r="O33" s="52">
        <f>ROUNDDOWN((O13+O21)*0.1,-3)</f>
        <v>0</v>
      </c>
      <c r="P33" s="54"/>
      <c r="Q33" s="241" t="s">
        <v>31</v>
      </c>
      <c r="R33" s="242"/>
      <c r="S33" s="242"/>
      <c r="T33" s="242"/>
      <c r="U33" s="52">
        <f>ROUNDDOWN((U13+U21)*0.1,-3)</f>
        <v>0</v>
      </c>
      <c r="V33" s="55"/>
    </row>
    <row r="34" spans="2:22" ht="20.100000000000001" customHeight="1">
      <c r="B34" s="4"/>
      <c r="C34" s="268" t="s">
        <v>40</v>
      </c>
      <c r="D34" s="269"/>
      <c r="E34" s="230"/>
      <c r="F34" s="231"/>
      <c r="G34" s="231"/>
      <c r="H34" s="231"/>
      <c r="I34" s="57"/>
      <c r="J34" s="28"/>
      <c r="K34" s="230"/>
      <c r="L34" s="231"/>
      <c r="M34" s="231"/>
      <c r="N34" s="231"/>
      <c r="O34" s="57"/>
      <c r="P34" s="28"/>
      <c r="Q34" s="230"/>
      <c r="R34" s="231"/>
      <c r="S34" s="231"/>
      <c r="T34" s="231"/>
      <c r="U34" s="57"/>
      <c r="V34" s="28"/>
    </row>
    <row r="35" spans="2:22" ht="32.1" customHeight="1">
      <c r="B35" s="4"/>
      <c r="C35" s="232" t="s">
        <v>57</v>
      </c>
      <c r="D35" s="233"/>
      <c r="E35" s="234" t="s">
        <v>41</v>
      </c>
      <c r="F35" s="235"/>
      <c r="G35" s="235"/>
      <c r="H35" s="235"/>
      <c r="I35" s="30">
        <f>SUM(I13,I21,I33)</f>
        <v>0</v>
      </c>
      <c r="J35" s="28"/>
      <c r="K35" s="234" t="s">
        <v>41</v>
      </c>
      <c r="L35" s="235"/>
      <c r="M35" s="235"/>
      <c r="N35" s="235"/>
      <c r="O35" s="30">
        <f>SUM(O13,O21,O33)</f>
        <v>0</v>
      </c>
      <c r="P35" s="28"/>
      <c r="Q35" s="234" t="s">
        <v>41</v>
      </c>
      <c r="R35" s="235"/>
      <c r="S35" s="235"/>
      <c r="T35" s="235"/>
      <c r="U35" s="30">
        <f>SUM(U13,U21,U33)</f>
        <v>0</v>
      </c>
      <c r="V35" s="28"/>
    </row>
    <row r="36" spans="2:22" ht="20.100000000000001" customHeight="1" thickBot="1">
      <c r="B36" s="4"/>
      <c r="C36" s="270" t="s">
        <v>46</v>
      </c>
      <c r="D36" s="271"/>
      <c r="E36" s="236"/>
      <c r="F36" s="236"/>
      <c r="G36" s="236"/>
      <c r="H36" s="236"/>
      <c r="I36" s="72">
        <v>0</v>
      </c>
      <c r="J36" s="28"/>
      <c r="K36" s="236"/>
      <c r="L36" s="236"/>
      <c r="M36" s="236"/>
      <c r="N36" s="236"/>
      <c r="O36" s="72">
        <v>0</v>
      </c>
      <c r="P36" s="28"/>
      <c r="Q36" s="236"/>
      <c r="R36" s="236"/>
      <c r="S36" s="236"/>
      <c r="T36" s="236"/>
      <c r="U36" s="72">
        <v>300</v>
      </c>
      <c r="V36" s="28"/>
    </row>
    <row r="37" spans="2:22" ht="20.100000000000001" customHeight="1">
      <c r="B37" s="4"/>
      <c r="C37" s="266" t="s">
        <v>76</v>
      </c>
      <c r="D37" s="289"/>
      <c r="E37" s="227">
        <v>5170000</v>
      </c>
      <c r="F37" s="228"/>
      <c r="G37" s="228"/>
      <c r="H37" s="228"/>
      <c r="I37" s="229"/>
      <c r="J37" s="59"/>
      <c r="K37" s="227">
        <v>5170000</v>
      </c>
      <c r="L37" s="228"/>
      <c r="M37" s="228"/>
      <c r="N37" s="228"/>
      <c r="O37" s="229"/>
      <c r="P37" s="59"/>
      <c r="Q37" s="227">
        <v>5170000</v>
      </c>
      <c r="R37" s="228"/>
      <c r="S37" s="228"/>
      <c r="T37" s="228"/>
      <c r="U37" s="229"/>
      <c r="V37" s="55"/>
    </row>
    <row r="38" spans="2:22" ht="36" customHeight="1" thickBot="1">
      <c r="B38" s="58"/>
      <c r="C38" s="222" t="s">
        <v>47</v>
      </c>
      <c r="D38" s="223"/>
      <c r="E38" s="224">
        <f>ROUNDUP(I35,-3)</f>
        <v>0</v>
      </c>
      <c r="F38" s="225"/>
      <c r="G38" s="225"/>
      <c r="H38" s="225"/>
      <c r="I38" s="226"/>
      <c r="J38" s="59"/>
      <c r="K38" s="224">
        <f>ROUNDUP(O35,-3)</f>
        <v>0</v>
      </c>
      <c r="L38" s="225"/>
      <c r="M38" s="225"/>
      <c r="N38" s="225"/>
      <c r="O38" s="226"/>
      <c r="P38" s="59"/>
      <c r="Q38" s="224">
        <f>ROUNDUP(U35,-3)</f>
        <v>0</v>
      </c>
      <c r="R38" s="225"/>
      <c r="S38" s="225"/>
      <c r="T38" s="225"/>
      <c r="U38" s="226"/>
      <c r="V38" s="71"/>
    </row>
    <row r="39" spans="2:22" ht="20.25" customHeight="1">
      <c r="B39" s="5"/>
      <c r="C39" s="12" t="s">
        <v>111</v>
      </c>
      <c r="D39" s="12"/>
      <c r="E39" s="8"/>
      <c r="F39" s="8"/>
      <c r="G39" s="8"/>
      <c r="H39" s="8"/>
      <c r="I39" s="8"/>
      <c r="J39" s="8"/>
      <c r="K39" s="8"/>
      <c r="L39" s="8"/>
      <c r="M39" s="8"/>
      <c r="N39" s="8"/>
      <c r="O39" s="5"/>
      <c r="P39" s="8"/>
      <c r="Q39" s="8"/>
      <c r="R39" s="8"/>
      <c r="S39" s="8"/>
      <c r="T39" s="8"/>
      <c r="U39" s="5"/>
      <c r="V39" s="8"/>
    </row>
    <row r="40" spans="2:22" ht="20.25" customHeight="1">
      <c r="B40" s="5"/>
      <c r="C40" s="12" t="s">
        <v>107</v>
      </c>
      <c r="D40" s="12"/>
      <c r="E40" s="8"/>
      <c r="F40" s="8"/>
      <c r="G40" s="8"/>
      <c r="H40" s="8"/>
      <c r="I40" s="8"/>
      <c r="J40" s="8"/>
      <c r="K40" s="8"/>
      <c r="L40" s="8"/>
      <c r="M40" s="8"/>
      <c r="N40" s="8"/>
      <c r="O40" s="5"/>
      <c r="P40" s="8"/>
      <c r="Q40" s="8"/>
      <c r="R40" s="8"/>
      <c r="S40" s="8"/>
      <c r="T40" s="8"/>
      <c r="U40" s="5"/>
      <c r="V40" s="8"/>
    </row>
    <row r="41" spans="2:22" ht="20.25" customHeight="1" thickBot="1">
      <c r="B41" s="5"/>
      <c r="C41" s="185" t="s">
        <v>108</v>
      </c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9"/>
      <c r="Q41" s="19"/>
      <c r="R41" s="19"/>
      <c r="S41" s="19"/>
      <c r="T41" s="5"/>
      <c r="V41" s="19"/>
    </row>
    <row r="42" spans="2:22" ht="39.950000000000003" customHeight="1" thickBot="1">
      <c r="B42" s="5"/>
      <c r="C42" s="184" t="s">
        <v>110</v>
      </c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0" t="s">
        <v>48</v>
      </c>
      <c r="Q42" s="213">
        <f>E38+K38+Q38</f>
        <v>0</v>
      </c>
      <c r="R42" s="214"/>
      <c r="S42" s="214"/>
      <c r="T42" s="214"/>
      <c r="U42" s="214"/>
      <c r="V42" s="215"/>
    </row>
    <row r="43" spans="2:22" ht="3.75" customHeight="1"/>
    <row r="49" ht="3" customHeight="1"/>
  </sheetData>
  <mergeCells count="53">
    <mergeCell ref="Q42:V42"/>
    <mergeCell ref="Q2:T2"/>
    <mergeCell ref="U2:V2"/>
    <mergeCell ref="Q36:T36"/>
    <mergeCell ref="Q38:U38"/>
    <mergeCell ref="P4:T4"/>
    <mergeCell ref="P5:T5"/>
    <mergeCell ref="P6:T6"/>
    <mergeCell ref="P7:T7"/>
    <mergeCell ref="Q8:T8"/>
    <mergeCell ref="Q13:T13"/>
    <mergeCell ref="Q21:T21"/>
    <mergeCell ref="Q33:T33"/>
    <mergeCell ref="Q34:T34"/>
    <mergeCell ref="Q37:U37"/>
    <mergeCell ref="K35:N35"/>
    <mergeCell ref="Q35:T35"/>
    <mergeCell ref="C37:D37"/>
    <mergeCell ref="E37:I37"/>
    <mergeCell ref="K37:O37"/>
    <mergeCell ref="C35:D35"/>
    <mergeCell ref="E35:H35"/>
    <mergeCell ref="C36:D36"/>
    <mergeCell ref="E38:I38"/>
    <mergeCell ref="E36:H36"/>
    <mergeCell ref="K36:N36"/>
    <mergeCell ref="K38:O38"/>
    <mergeCell ref="C38:D38"/>
    <mergeCell ref="K33:N33"/>
    <mergeCell ref="K34:N34"/>
    <mergeCell ref="B2:G2"/>
    <mergeCell ref="E13:H13"/>
    <mergeCell ref="E21:H21"/>
    <mergeCell ref="E33:H33"/>
    <mergeCell ref="E34:H34"/>
    <mergeCell ref="C33:D33"/>
    <mergeCell ref="C21:D21"/>
    <mergeCell ref="C34:D34"/>
    <mergeCell ref="B4:H4"/>
    <mergeCell ref="C5:H5"/>
    <mergeCell ref="C6:H6"/>
    <mergeCell ref="E8:H8"/>
    <mergeCell ref="B12:D12"/>
    <mergeCell ref="C7:H7"/>
    <mergeCell ref="J4:N4"/>
    <mergeCell ref="C13:D13"/>
    <mergeCell ref="K8:N8"/>
    <mergeCell ref="K13:N13"/>
    <mergeCell ref="K21:N21"/>
    <mergeCell ref="J5:N5"/>
    <mergeCell ref="J6:N6"/>
    <mergeCell ref="J7:N7"/>
    <mergeCell ref="C10:D11"/>
  </mergeCells>
  <phoneticPr fontId="12"/>
  <dataValidations count="1">
    <dataValidation type="list" allowBlank="1" showInputMessage="1" showErrorMessage="1" sqref="I2">
      <formula1>"石川,具志川北,具志川東,具志川西,具志川南,与勝西,与勝東,　"</formula1>
    </dataValidation>
  </dataValidations>
  <pageMargins left="0.78740157480314965" right="0.78740157480314965" top="0.39370078740157483" bottom="0.59055118110236227" header="0.31496062992125984" footer="0.31496062992125984"/>
  <pageSetup paperSize="8" scale="71" orientation="landscape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※入力なし　様式10（地域包括支援センター運営総括表）</vt:lpstr>
      <vt:lpstr>様式10（包括的支援事業）</vt:lpstr>
      <vt:lpstr>様式10 (認知症地域支援・ケア向上事業)</vt:lpstr>
      <vt:lpstr>様式10 (介護予防把握事業）</vt:lpstr>
      <vt:lpstr>'※入力なし　様式10（地域包括支援センター運営総括表）'!Print_Area</vt:lpstr>
      <vt:lpstr>'様式10 (介護予防把握事業）'!Print_Area</vt:lpstr>
      <vt:lpstr>'様式10（包括的支援事業）'!Print_Area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2026-10-10T07:20:57Z</dcterms:modified>
</cp:coreProperties>
</file>