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ruma5405\Desktop\青年等就農計画申請様式等\"/>
    </mc:Choice>
  </mc:AlternateContent>
  <bookViews>
    <workbookView xWindow="240" yWindow="75" windowWidth="19320" windowHeight="12270" tabRatio="696"/>
  </bookViews>
  <sheets>
    <sheet name="2-1.添付資料かがみ" sheetId="9" r:id="rId1"/>
    <sheet name="2-2.経営状況と目標(現況10a入力）" sheetId="10" r:id="rId2"/>
    <sheet name="2-3.労働時間 " sheetId="11" r:id="rId3"/>
    <sheet name="2-4.作付計画" sheetId="12" r:id="rId4"/>
    <sheet name="（参考）償却" sheetId="16" r:id="rId5"/>
    <sheet name="(参考）収益" sheetId="15" r:id="rId6"/>
    <sheet name="2-2.経営状況と目標 (現況直接入力)" sheetId="14" r:id="rId7"/>
  </sheets>
  <definedNames>
    <definedName name="_xlnm.Print_Area" localSheetId="5">'(参考）収益'!$A$1:$AA$105</definedName>
    <definedName name="_xlnm.Print_Area" localSheetId="4">'（参考）償却'!$A$1:$AF$45</definedName>
    <definedName name="_xlnm.Print_Area" localSheetId="6">'2-2.経営状況と目標 (現況直接入力)'!$A$1:$BJ$77</definedName>
    <definedName name="_xlnm.Print_Area" localSheetId="1">'2-2.経営状況と目標(現況10a入力）'!$A$1:$BJ$77</definedName>
    <definedName name="_xlnm.Print_Area" localSheetId="3">'2-4.作付計画'!$A$1:$AO$21</definedName>
  </definedNames>
  <calcPr calcId="162913"/>
</workbook>
</file>

<file path=xl/calcChain.xml><?xml version="1.0" encoding="utf-8"?>
<calcChain xmlns="http://schemas.openxmlformats.org/spreadsheetml/2006/main">
  <c r="E29" i="10" l="1"/>
  <c r="AA22" i="11"/>
  <c r="AE20" i="11"/>
  <c r="I20" i="11"/>
  <c r="K20" i="11"/>
  <c r="M20" i="11"/>
  <c r="O20" i="11"/>
  <c r="Q20" i="11"/>
  <c r="S20" i="11"/>
  <c r="U20" i="11"/>
  <c r="W20" i="11"/>
  <c r="Y20" i="11"/>
  <c r="AA20" i="11"/>
  <c r="AC20" i="11"/>
  <c r="G20" i="11"/>
  <c r="E28" i="10"/>
  <c r="BA24" i="14" l="1"/>
  <c r="BA23" i="14"/>
  <c r="BA22" i="14"/>
  <c r="BA21" i="14"/>
  <c r="BA20" i="14"/>
  <c r="BA19" i="14"/>
  <c r="BA18" i="14"/>
  <c r="BA17" i="14"/>
  <c r="AX24" i="14"/>
  <c r="AX23" i="14"/>
  <c r="AX22" i="14"/>
  <c r="AX21" i="14"/>
  <c r="AX20" i="14"/>
  <c r="AX19" i="14"/>
  <c r="AX18" i="14"/>
  <c r="AX17" i="14"/>
  <c r="AU24" i="14"/>
  <c r="AU23" i="14"/>
  <c r="AU22" i="14"/>
  <c r="AU21" i="14"/>
  <c r="AU20" i="14"/>
  <c r="AU19" i="14"/>
  <c r="AU18" i="14"/>
  <c r="AU17" i="14"/>
  <c r="AR24" i="14"/>
  <c r="AR23" i="14"/>
  <c r="AR22" i="14"/>
  <c r="AR21" i="14"/>
  <c r="AR20" i="14"/>
  <c r="AR19" i="14"/>
  <c r="AR18" i="14"/>
  <c r="AR17" i="14"/>
  <c r="AO24" i="14"/>
  <c r="AO23" i="14"/>
  <c r="AO22" i="14"/>
  <c r="AO21" i="14"/>
  <c r="AO20" i="14"/>
  <c r="AO19" i="14"/>
  <c r="AO18" i="14"/>
  <c r="AO17" i="14"/>
  <c r="AL18" i="14"/>
  <c r="AL19" i="14"/>
  <c r="AL20" i="14"/>
  <c r="AL21" i="14"/>
  <c r="AL22" i="14"/>
  <c r="AL23" i="14"/>
  <c r="AL24" i="14"/>
  <c r="AL17" i="14"/>
  <c r="BA10" i="14"/>
  <c r="AX10" i="14"/>
  <c r="AU10" i="14"/>
  <c r="AR10" i="14"/>
  <c r="AO10" i="14"/>
  <c r="AL10" i="14"/>
  <c r="BC9" i="14"/>
  <c r="AZ9" i="14"/>
  <c r="AW9" i="14"/>
  <c r="AT9" i="14"/>
  <c r="AQ9" i="14"/>
  <c r="AN9" i="14"/>
  <c r="BA6" i="14"/>
  <c r="AX6" i="14"/>
  <c r="AU6" i="14"/>
  <c r="AR6" i="14"/>
  <c r="AO6" i="14"/>
  <c r="AL6" i="14"/>
  <c r="BA5" i="14"/>
  <c r="AX5" i="14"/>
  <c r="AU5" i="14"/>
  <c r="AR5" i="14"/>
  <c r="AO5" i="14"/>
  <c r="AL5" i="14"/>
  <c r="BA25" i="14" l="1"/>
  <c r="AO25" i="14"/>
  <c r="AX25" i="14"/>
  <c r="AU25" i="14"/>
  <c r="AR25" i="14"/>
  <c r="AL25" i="14"/>
  <c r="H94" i="15"/>
  <c r="H59" i="15"/>
  <c r="E99" i="15"/>
  <c r="E98" i="15"/>
  <c r="E97" i="15"/>
  <c r="E96" i="15"/>
  <c r="E95" i="15"/>
  <c r="E94" i="15"/>
  <c r="E83" i="15"/>
  <c r="E82" i="15"/>
  <c r="E80" i="15"/>
  <c r="E77" i="15"/>
  <c r="E64" i="15"/>
  <c r="E63" i="15"/>
  <c r="E62" i="15"/>
  <c r="E61" i="15"/>
  <c r="E60" i="15"/>
  <c r="E59" i="15"/>
  <c r="E54" i="15"/>
  <c r="E53" i="15"/>
  <c r="E52" i="15"/>
  <c r="E51" i="15"/>
  <c r="E50" i="15"/>
  <c r="E49" i="15"/>
  <c r="E48" i="15"/>
  <c r="E47" i="15"/>
  <c r="E45" i="15"/>
  <c r="E42" i="15"/>
  <c r="E29" i="15"/>
  <c r="E28" i="15"/>
  <c r="E27" i="15"/>
  <c r="E26" i="15"/>
  <c r="E25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8" i="15"/>
  <c r="E7" i="15"/>
  <c r="E6" i="15"/>
  <c r="S104" i="15"/>
  <c r="AA103" i="15"/>
  <c r="S103" i="15"/>
  <c r="AA102" i="15"/>
  <c r="S102" i="15"/>
  <c r="AA101" i="15"/>
  <c r="S101" i="15"/>
  <c r="AA100" i="15"/>
  <c r="S100" i="15"/>
  <c r="AA99" i="15"/>
  <c r="S99" i="15"/>
  <c r="AA98" i="15"/>
  <c r="S98" i="15"/>
  <c r="AA97" i="15"/>
  <c r="S97" i="15"/>
  <c r="AA96" i="15"/>
  <c r="S96" i="15"/>
  <c r="S94" i="15"/>
  <c r="R94" i="15"/>
  <c r="F94" i="15"/>
  <c r="AA93" i="15"/>
  <c r="Z93" i="15"/>
  <c r="S93" i="15"/>
  <c r="R93" i="15"/>
  <c r="F93" i="15"/>
  <c r="AA92" i="15"/>
  <c r="Z92" i="15"/>
  <c r="S92" i="15"/>
  <c r="R92" i="15"/>
  <c r="F92" i="15"/>
  <c r="AA91" i="15"/>
  <c r="Z91" i="15"/>
  <c r="S91" i="15"/>
  <c r="R91" i="15"/>
  <c r="F91" i="15"/>
  <c r="AA90" i="15"/>
  <c r="Z90" i="15"/>
  <c r="S90" i="15"/>
  <c r="R90" i="15"/>
  <c r="F90" i="15"/>
  <c r="AA89" i="15"/>
  <c r="Z89" i="15"/>
  <c r="S89" i="15"/>
  <c r="R89" i="15"/>
  <c r="F89" i="15"/>
  <c r="AA88" i="15"/>
  <c r="Z88" i="15"/>
  <c r="S88" i="15"/>
  <c r="R88" i="15"/>
  <c r="F88" i="15"/>
  <c r="AA87" i="15"/>
  <c r="Z87" i="15"/>
  <c r="S87" i="15"/>
  <c r="R87" i="15"/>
  <c r="F87" i="15"/>
  <c r="AA86" i="15"/>
  <c r="Z86" i="15"/>
  <c r="S86" i="15"/>
  <c r="R86" i="15"/>
  <c r="F86" i="15"/>
  <c r="S85" i="15"/>
  <c r="R85" i="15"/>
  <c r="F85" i="15"/>
  <c r="AA84" i="15"/>
  <c r="Z84" i="15"/>
  <c r="S84" i="15"/>
  <c r="R84" i="15"/>
  <c r="F84" i="15"/>
  <c r="AA83" i="15"/>
  <c r="Z83" i="15"/>
  <c r="S83" i="15"/>
  <c r="R83" i="15"/>
  <c r="F83" i="15"/>
  <c r="AA82" i="15"/>
  <c r="Z82" i="15"/>
  <c r="S82" i="15"/>
  <c r="R82" i="15"/>
  <c r="F82" i="15"/>
  <c r="F81" i="15"/>
  <c r="F80" i="15"/>
  <c r="AA79" i="15"/>
  <c r="F79" i="15"/>
  <c r="F78" i="15"/>
  <c r="F77" i="15"/>
  <c r="U75" i="15"/>
  <c r="S69" i="15"/>
  <c r="AA68" i="15"/>
  <c r="S68" i="15"/>
  <c r="AA67" i="15"/>
  <c r="S67" i="15"/>
  <c r="AA66" i="15"/>
  <c r="S66" i="15"/>
  <c r="AA65" i="15"/>
  <c r="S65" i="15"/>
  <c r="AA64" i="15"/>
  <c r="S64" i="15"/>
  <c r="AA63" i="15"/>
  <c r="S63" i="15"/>
  <c r="AA62" i="15"/>
  <c r="S62" i="15"/>
  <c r="AA61" i="15"/>
  <c r="S61" i="15"/>
  <c r="S59" i="15"/>
  <c r="R59" i="15"/>
  <c r="F59" i="15"/>
  <c r="AA58" i="15"/>
  <c r="Z58" i="15"/>
  <c r="S58" i="15"/>
  <c r="R58" i="15"/>
  <c r="F58" i="15"/>
  <c r="AA57" i="15"/>
  <c r="Z57" i="15"/>
  <c r="S57" i="15"/>
  <c r="R57" i="15"/>
  <c r="F57" i="15"/>
  <c r="AA56" i="15"/>
  <c r="Z56" i="15"/>
  <c r="S56" i="15"/>
  <c r="R56" i="15"/>
  <c r="F56" i="15"/>
  <c r="AA55" i="15"/>
  <c r="Z55" i="15"/>
  <c r="S55" i="15"/>
  <c r="R55" i="15"/>
  <c r="F55" i="15"/>
  <c r="AA54" i="15"/>
  <c r="Z54" i="15"/>
  <c r="S54" i="15"/>
  <c r="R54" i="15"/>
  <c r="F54" i="15"/>
  <c r="AA53" i="15"/>
  <c r="Z53" i="15"/>
  <c r="S53" i="15"/>
  <c r="R53" i="15"/>
  <c r="F53" i="15"/>
  <c r="AA52" i="15"/>
  <c r="Z52" i="15"/>
  <c r="S52" i="15"/>
  <c r="R52" i="15"/>
  <c r="F52" i="15"/>
  <c r="AA51" i="15"/>
  <c r="Z51" i="15"/>
  <c r="S51" i="15"/>
  <c r="R51" i="15"/>
  <c r="F51" i="15"/>
  <c r="S50" i="15"/>
  <c r="R50" i="15"/>
  <c r="F50" i="15"/>
  <c r="AA49" i="15"/>
  <c r="Z49" i="15"/>
  <c r="S49" i="15"/>
  <c r="R49" i="15"/>
  <c r="F49" i="15"/>
  <c r="AA48" i="15"/>
  <c r="Z48" i="15"/>
  <c r="S48" i="15"/>
  <c r="R48" i="15"/>
  <c r="F48" i="15"/>
  <c r="AA47" i="15"/>
  <c r="Z47" i="15"/>
  <c r="S47" i="15"/>
  <c r="R47" i="15"/>
  <c r="F47" i="15"/>
  <c r="F46" i="15"/>
  <c r="F45" i="15"/>
  <c r="AA44" i="15"/>
  <c r="F44" i="15"/>
  <c r="F43" i="15"/>
  <c r="F42" i="15"/>
  <c r="U40" i="15"/>
  <c r="S34" i="15"/>
  <c r="AA33" i="15"/>
  <c r="S33" i="15"/>
  <c r="AA32" i="15"/>
  <c r="S32" i="15"/>
  <c r="AA31" i="15"/>
  <c r="S31" i="15"/>
  <c r="AA30" i="15"/>
  <c r="S30" i="15"/>
  <c r="AA29" i="15"/>
  <c r="S29" i="15"/>
  <c r="AA28" i="15"/>
  <c r="S28" i="15"/>
  <c r="AA27" i="15"/>
  <c r="S27" i="15"/>
  <c r="AA26" i="15"/>
  <c r="S26" i="15"/>
  <c r="S24" i="15"/>
  <c r="R24" i="15"/>
  <c r="F24" i="15"/>
  <c r="H24" i="15" s="1"/>
  <c r="AA23" i="15"/>
  <c r="Z23" i="15"/>
  <c r="S23" i="15"/>
  <c r="R23" i="15"/>
  <c r="F23" i="15"/>
  <c r="AA22" i="15"/>
  <c r="Z22" i="15"/>
  <c r="S22" i="15"/>
  <c r="R22" i="15"/>
  <c r="F22" i="15"/>
  <c r="AA21" i="15"/>
  <c r="Z21" i="15"/>
  <c r="S21" i="15"/>
  <c r="R21" i="15"/>
  <c r="F21" i="15"/>
  <c r="AA20" i="15"/>
  <c r="Z20" i="15"/>
  <c r="S20" i="15"/>
  <c r="R20" i="15"/>
  <c r="F20" i="15"/>
  <c r="AA19" i="15"/>
  <c r="Z19" i="15"/>
  <c r="S19" i="15"/>
  <c r="R19" i="15"/>
  <c r="F19" i="15"/>
  <c r="AA18" i="15"/>
  <c r="Z18" i="15"/>
  <c r="S18" i="15"/>
  <c r="R18" i="15"/>
  <c r="F18" i="15"/>
  <c r="AA17" i="15"/>
  <c r="Z17" i="15"/>
  <c r="S17" i="15"/>
  <c r="R17" i="15"/>
  <c r="F17" i="15"/>
  <c r="AA16" i="15"/>
  <c r="Z16" i="15"/>
  <c r="S16" i="15"/>
  <c r="R16" i="15"/>
  <c r="F16" i="15"/>
  <c r="S15" i="15"/>
  <c r="R15" i="15"/>
  <c r="F15" i="15"/>
  <c r="AA14" i="15"/>
  <c r="Z14" i="15"/>
  <c r="S14" i="15"/>
  <c r="R14" i="15"/>
  <c r="F14" i="15"/>
  <c r="AA13" i="15"/>
  <c r="Z13" i="15"/>
  <c r="S13" i="15"/>
  <c r="R13" i="15"/>
  <c r="F13" i="15"/>
  <c r="AA12" i="15"/>
  <c r="Z12" i="15"/>
  <c r="S12" i="15"/>
  <c r="R12" i="15"/>
  <c r="F12" i="15"/>
  <c r="F11" i="15"/>
  <c r="F10" i="15"/>
  <c r="AA9" i="15"/>
  <c r="F9" i="15"/>
  <c r="F8" i="15"/>
  <c r="F7" i="15"/>
  <c r="U5" i="15"/>
  <c r="AE37" i="16"/>
  <c r="AD37" i="16"/>
  <c r="AC37" i="16"/>
  <c r="AB37" i="16"/>
  <c r="AA37" i="16"/>
  <c r="Z37" i="16"/>
  <c r="Y37" i="16"/>
  <c r="X37" i="16"/>
  <c r="W37" i="16"/>
  <c r="V37" i="16"/>
  <c r="U37" i="16"/>
  <c r="T37" i="16"/>
  <c r="N37" i="16"/>
  <c r="L37" i="16"/>
  <c r="J37" i="16"/>
  <c r="AE36" i="16"/>
  <c r="AD36" i="16"/>
  <c r="AC36" i="16"/>
  <c r="AB36" i="16"/>
  <c r="AA36" i="16"/>
  <c r="Z36" i="16"/>
  <c r="Y36" i="16"/>
  <c r="X36" i="16"/>
  <c r="W36" i="16"/>
  <c r="V36" i="16"/>
  <c r="U36" i="16"/>
  <c r="T36" i="16"/>
  <c r="N36" i="16"/>
  <c r="L36" i="16"/>
  <c r="J36" i="16"/>
  <c r="AE35" i="16"/>
  <c r="AD35" i="16"/>
  <c r="AC35" i="16"/>
  <c r="AB35" i="16"/>
  <c r="AA35" i="16"/>
  <c r="Z35" i="16"/>
  <c r="Y35" i="16"/>
  <c r="X35" i="16"/>
  <c r="W35" i="16"/>
  <c r="V35" i="16"/>
  <c r="U35" i="16"/>
  <c r="T35" i="16"/>
  <c r="N35" i="16"/>
  <c r="L35" i="16"/>
  <c r="J35" i="16"/>
  <c r="AE34" i="16"/>
  <c r="AD34" i="16"/>
  <c r="AC34" i="16"/>
  <c r="AB34" i="16"/>
  <c r="AA34" i="16"/>
  <c r="Z34" i="16"/>
  <c r="Y34" i="16"/>
  <c r="X34" i="16"/>
  <c r="W34" i="16"/>
  <c r="V34" i="16"/>
  <c r="U34" i="16"/>
  <c r="T34" i="16"/>
  <c r="N34" i="16"/>
  <c r="L34" i="16"/>
  <c r="J34" i="16"/>
  <c r="AE33" i="16"/>
  <c r="AD33" i="16"/>
  <c r="AC33" i="16"/>
  <c r="AB33" i="16"/>
  <c r="AA33" i="16"/>
  <c r="Z33" i="16"/>
  <c r="Y33" i="16"/>
  <c r="X33" i="16"/>
  <c r="W33" i="16"/>
  <c r="V33" i="16"/>
  <c r="U33" i="16"/>
  <c r="T33" i="16"/>
  <c r="N33" i="16"/>
  <c r="L33" i="16"/>
  <c r="J33" i="16"/>
  <c r="AE31" i="16"/>
  <c r="AD31" i="16"/>
  <c r="AC31" i="16"/>
  <c r="AB31" i="16"/>
  <c r="AA31" i="16"/>
  <c r="Z31" i="16"/>
  <c r="Y31" i="16"/>
  <c r="X31" i="16"/>
  <c r="W31" i="16"/>
  <c r="V31" i="16"/>
  <c r="U31" i="16"/>
  <c r="T31" i="16"/>
  <c r="N31" i="16"/>
  <c r="L31" i="16"/>
  <c r="J31" i="16"/>
  <c r="AE30" i="16"/>
  <c r="AD30" i="16"/>
  <c r="AC30" i="16"/>
  <c r="AB30" i="16"/>
  <c r="AA30" i="16"/>
  <c r="Z30" i="16"/>
  <c r="Y30" i="16"/>
  <c r="X30" i="16"/>
  <c r="W30" i="16"/>
  <c r="V30" i="16"/>
  <c r="U30" i="16"/>
  <c r="T30" i="16"/>
  <c r="N30" i="16"/>
  <c r="L30" i="16"/>
  <c r="J30" i="16"/>
  <c r="AE29" i="16"/>
  <c r="AD29" i="16"/>
  <c r="AC29" i="16"/>
  <c r="AB29" i="16"/>
  <c r="AA29" i="16"/>
  <c r="Z29" i="16"/>
  <c r="Y29" i="16"/>
  <c r="X29" i="16"/>
  <c r="W29" i="16"/>
  <c r="V29" i="16"/>
  <c r="U29" i="16"/>
  <c r="T29" i="16"/>
  <c r="N29" i="16"/>
  <c r="L29" i="16"/>
  <c r="J29" i="16"/>
  <c r="AE28" i="16"/>
  <c r="AD28" i="16"/>
  <c r="AC28" i="16"/>
  <c r="AB28" i="16"/>
  <c r="AA28" i="16"/>
  <c r="Z28" i="16"/>
  <c r="Y28" i="16"/>
  <c r="X28" i="16"/>
  <c r="W28" i="16"/>
  <c r="V28" i="16"/>
  <c r="U28" i="16"/>
  <c r="T28" i="16"/>
  <c r="N28" i="16"/>
  <c r="L28" i="16"/>
  <c r="J28" i="16"/>
  <c r="AE27" i="16"/>
  <c r="AD27" i="16"/>
  <c r="AC27" i="16"/>
  <c r="AB27" i="16"/>
  <c r="AA27" i="16"/>
  <c r="Z27" i="16"/>
  <c r="Y27" i="16"/>
  <c r="X27" i="16"/>
  <c r="W27" i="16"/>
  <c r="V27" i="16"/>
  <c r="U27" i="16"/>
  <c r="T27" i="16"/>
  <c r="N27" i="16"/>
  <c r="L27" i="16"/>
  <c r="J27" i="16"/>
  <c r="AE26" i="16"/>
  <c r="AD26" i="16"/>
  <c r="AC26" i="16"/>
  <c r="AB26" i="16"/>
  <c r="AA26" i="16"/>
  <c r="Z26" i="16"/>
  <c r="Y26" i="16"/>
  <c r="X26" i="16"/>
  <c r="W26" i="16"/>
  <c r="V26" i="16"/>
  <c r="U26" i="16"/>
  <c r="T26" i="16"/>
  <c r="N26" i="16"/>
  <c r="L26" i="16"/>
  <c r="J26" i="16"/>
  <c r="AE25" i="16"/>
  <c r="AD25" i="16"/>
  <c r="AC25" i="16"/>
  <c r="AB25" i="16"/>
  <c r="AA25" i="16"/>
  <c r="Z25" i="16"/>
  <c r="Y25" i="16"/>
  <c r="X25" i="16"/>
  <c r="W25" i="16"/>
  <c r="V25" i="16"/>
  <c r="U25" i="16"/>
  <c r="T25" i="16"/>
  <c r="N25" i="16"/>
  <c r="L25" i="16"/>
  <c r="J25" i="16"/>
  <c r="AE24" i="16"/>
  <c r="AD24" i="16"/>
  <c r="AC24" i="16"/>
  <c r="AB24" i="16"/>
  <c r="AA24" i="16"/>
  <c r="Z24" i="16"/>
  <c r="Y24" i="16"/>
  <c r="X24" i="16"/>
  <c r="W24" i="16"/>
  <c r="V24" i="16"/>
  <c r="U24" i="16"/>
  <c r="T24" i="16"/>
  <c r="N24" i="16"/>
  <c r="L24" i="16"/>
  <c r="J24" i="16"/>
  <c r="AE20" i="16"/>
  <c r="AD20" i="16"/>
  <c r="AC20" i="16"/>
  <c r="AB20" i="16"/>
  <c r="AA20" i="16"/>
  <c r="Z20" i="16"/>
  <c r="Y20" i="16"/>
  <c r="X20" i="16"/>
  <c r="W20" i="16"/>
  <c r="V20" i="16"/>
  <c r="U20" i="16"/>
  <c r="T20" i="16"/>
  <c r="N20" i="16"/>
  <c r="L20" i="16"/>
  <c r="J20" i="16"/>
  <c r="AE19" i="16"/>
  <c r="AD19" i="16"/>
  <c r="AC19" i="16"/>
  <c r="AB19" i="16"/>
  <c r="AA19" i="16"/>
  <c r="Z19" i="16"/>
  <c r="Y19" i="16"/>
  <c r="X19" i="16"/>
  <c r="W19" i="16"/>
  <c r="V19" i="16"/>
  <c r="U19" i="16"/>
  <c r="T19" i="16"/>
  <c r="N19" i="16"/>
  <c r="L19" i="16"/>
  <c r="J19" i="16"/>
  <c r="AE18" i="16"/>
  <c r="AD18" i="16"/>
  <c r="AC18" i="16"/>
  <c r="AB18" i="16"/>
  <c r="AA18" i="16"/>
  <c r="Z18" i="16"/>
  <c r="Y18" i="16"/>
  <c r="X18" i="16"/>
  <c r="W18" i="16"/>
  <c r="V18" i="16"/>
  <c r="U18" i="16"/>
  <c r="T18" i="16"/>
  <c r="N18" i="16"/>
  <c r="L18" i="16"/>
  <c r="J18" i="16"/>
  <c r="AE17" i="16"/>
  <c r="AD17" i="16"/>
  <c r="AC17" i="16"/>
  <c r="AB17" i="16"/>
  <c r="AA17" i="16"/>
  <c r="Z17" i="16"/>
  <c r="Y17" i="16"/>
  <c r="X17" i="16"/>
  <c r="W17" i="16"/>
  <c r="V17" i="16"/>
  <c r="U17" i="16"/>
  <c r="T17" i="16"/>
  <c r="N17" i="16"/>
  <c r="L17" i="16"/>
  <c r="J17" i="16"/>
  <c r="AE16" i="16"/>
  <c r="AD16" i="16"/>
  <c r="AC16" i="16"/>
  <c r="AB16" i="16"/>
  <c r="AA16" i="16"/>
  <c r="Z16" i="16"/>
  <c r="Y16" i="16"/>
  <c r="X16" i="16"/>
  <c r="W16" i="16"/>
  <c r="V16" i="16"/>
  <c r="U16" i="16"/>
  <c r="T16" i="16"/>
  <c r="N16" i="16"/>
  <c r="L16" i="16"/>
  <c r="J16" i="16"/>
  <c r="AE15" i="16"/>
  <c r="AD15" i="16"/>
  <c r="AC15" i="16"/>
  <c r="AB15" i="16"/>
  <c r="AA15" i="16"/>
  <c r="Z15" i="16"/>
  <c r="Y15" i="16"/>
  <c r="X15" i="16"/>
  <c r="W15" i="16"/>
  <c r="V15" i="16"/>
  <c r="U15" i="16"/>
  <c r="T15" i="16"/>
  <c r="N15" i="16"/>
  <c r="L15" i="16"/>
  <c r="J15" i="16"/>
  <c r="AE13" i="16"/>
  <c r="AD13" i="16"/>
  <c r="AC13" i="16"/>
  <c r="AB13" i="16"/>
  <c r="AA13" i="16"/>
  <c r="Z13" i="16"/>
  <c r="Y13" i="16"/>
  <c r="X13" i="16"/>
  <c r="W13" i="16"/>
  <c r="V13" i="16"/>
  <c r="U13" i="16"/>
  <c r="T13" i="16"/>
  <c r="L13" i="16"/>
  <c r="J13" i="16"/>
  <c r="AE12" i="16"/>
  <c r="AD12" i="16"/>
  <c r="AC12" i="16"/>
  <c r="AB12" i="16"/>
  <c r="AA12" i="16"/>
  <c r="Z12" i="16"/>
  <c r="Y12" i="16"/>
  <c r="X12" i="16"/>
  <c r="W12" i="16"/>
  <c r="V12" i="16"/>
  <c r="U12" i="16"/>
  <c r="T12" i="16"/>
  <c r="N12" i="16"/>
  <c r="L12" i="16"/>
  <c r="J12" i="16"/>
  <c r="AE11" i="16"/>
  <c r="AD11" i="16"/>
  <c r="AC11" i="16"/>
  <c r="AB11" i="16"/>
  <c r="AA11" i="16"/>
  <c r="Z11" i="16"/>
  <c r="Y11" i="16"/>
  <c r="X11" i="16"/>
  <c r="W11" i="16"/>
  <c r="V11" i="16"/>
  <c r="U11" i="16"/>
  <c r="T11" i="16"/>
  <c r="N11" i="16"/>
  <c r="L11" i="16"/>
  <c r="J11" i="16"/>
  <c r="AE10" i="16"/>
  <c r="AD10" i="16"/>
  <c r="AC10" i="16"/>
  <c r="AB10" i="16"/>
  <c r="AA10" i="16"/>
  <c r="Z10" i="16"/>
  <c r="Y10" i="16"/>
  <c r="X10" i="16"/>
  <c r="W10" i="16"/>
  <c r="V10" i="16"/>
  <c r="U10" i="16"/>
  <c r="T10" i="16"/>
  <c r="N10" i="16"/>
  <c r="L10" i="16"/>
  <c r="J10" i="16"/>
  <c r="AE9" i="16"/>
  <c r="AD9" i="16"/>
  <c r="AC9" i="16"/>
  <c r="AB9" i="16"/>
  <c r="AA9" i="16"/>
  <c r="Z9" i="16"/>
  <c r="Y9" i="16"/>
  <c r="X9" i="16"/>
  <c r="W9" i="16"/>
  <c r="V9" i="16"/>
  <c r="U9" i="16"/>
  <c r="T9" i="16"/>
  <c r="N9" i="16"/>
  <c r="L9" i="16"/>
  <c r="J9" i="16"/>
  <c r="AE8" i="16"/>
  <c r="AD8" i="16"/>
  <c r="AC8" i="16"/>
  <c r="AB8" i="16"/>
  <c r="AA8" i="16"/>
  <c r="Z8" i="16"/>
  <c r="Y8" i="16"/>
  <c r="X8" i="16"/>
  <c r="W8" i="16"/>
  <c r="V8" i="16"/>
  <c r="U8" i="16"/>
  <c r="T8" i="16"/>
  <c r="N8" i="16"/>
  <c r="L8" i="16"/>
  <c r="J8" i="16"/>
  <c r="AE7" i="16"/>
  <c r="AD7" i="16"/>
  <c r="AC7" i="16"/>
  <c r="AB7" i="16"/>
  <c r="AA7" i="16"/>
  <c r="Z7" i="16"/>
  <c r="Y7" i="16"/>
  <c r="X7" i="16"/>
  <c r="W7" i="16"/>
  <c r="V7" i="16"/>
  <c r="U7" i="16"/>
  <c r="N7" i="16"/>
  <c r="L7" i="16"/>
  <c r="J7" i="16"/>
  <c r="AE6" i="16"/>
  <c r="AD6" i="16"/>
  <c r="AC6" i="16"/>
  <c r="AB6" i="16"/>
  <c r="AA6" i="16"/>
  <c r="Z6" i="16"/>
  <c r="Y6" i="16"/>
  <c r="X6" i="16"/>
  <c r="W6" i="16"/>
  <c r="V6" i="16"/>
  <c r="U6" i="16"/>
  <c r="N6" i="16"/>
  <c r="L6" i="16"/>
  <c r="J6" i="16"/>
  <c r="AE5" i="16"/>
  <c r="AD5" i="16"/>
  <c r="AC5" i="16"/>
  <c r="AB5" i="16"/>
  <c r="N5" i="16"/>
  <c r="J5" i="16"/>
  <c r="L5" i="16" s="1"/>
  <c r="Y5" i="16" l="1"/>
  <c r="X5" i="16"/>
  <c r="AA5" i="16"/>
  <c r="V5" i="16"/>
  <c r="U5" i="16"/>
  <c r="Z5" i="16"/>
  <c r="W5" i="16"/>
  <c r="BC48" i="10"/>
  <c r="BA48" i="10"/>
  <c r="AZ48" i="10"/>
  <c r="AX48" i="10"/>
  <c r="AW48" i="10"/>
  <c r="AU48" i="10"/>
  <c r="AT48" i="10"/>
  <c r="AR48" i="10"/>
  <c r="AQ48" i="10"/>
  <c r="AO48" i="10"/>
  <c r="AN48" i="10"/>
  <c r="AL48" i="10"/>
  <c r="BA9" i="10"/>
  <c r="AX9" i="10"/>
  <c r="AU9" i="10"/>
  <c r="AR9" i="10"/>
  <c r="AO9" i="10"/>
  <c r="AL9" i="10"/>
  <c r="AC8" i="14" l="1"/>
  <c r="BA8" i="14" s="1"/>
  <c r="BA9" i="14" s="1"/>
  <c r="BA11" i="14" s="1"/>
  <c r="BA13" i="14" s="1"/>
  <c r="BA27" i="14" s="1"/>
  <c r="Z8" i="14"/>
  <c r="AX8" i="14" s="1"/>
  <c r="AX9" i="14" s="1"/>
  <c r="AX11" i="14" s="1"/>
  <c r="AX13" i="14" s="1"/>
  <c r="AX27" i="14" s="1"/>
  <c r="W8" i="14"/>
  <c r="AU8" i="14" s="1"/>
  <c r="AU9" i="14" s="1"/>
  <c r="AU11" i="14" s="1"/>
  <c r="AU13" i="14" s="1"/>
  <c r="AU27" i="14" s="1"/>
  <c r="T8" i="14"/>
  <c r="AR8" i="14" s="1"/>
  <c r="AR9" i="14" s="1"/>
  <c r="AR11" i="14" s="1"/>
  <c r="AR13" i="14" s="1"/>
  <c r="AR27" i="14" s="1"/>
  <c r="Q8" i="14"/>
  <c r="AO8" i="14" s="1"/>
  <c r="AO9" i="14" s="1"/>
  <c r="AO11" i="14" s="1"/>
  <c r="AO13" i="14" s="1"/>
  <c r="AO27" i="14" s="1"/>
  <c r="N8" i="14"/>
  <c r="AL8" i="14" s="1"/>
  <c r="AL9" i="14" s="1"/>
  <c r="AL11" i="14" s="1"/>
  <c r="AL13" i="14" s="1"/>
  <c r="AL27" i="14" s="1"/>
  <c r="AC11" i="14"/>
  <c r="Z11" i="14"/>
  <c r="W11" i="14"/>
  <c r="T11" i="14"/>
  <c r="Q11" i="14"/>
  <c r="L1" i="14"/>
  <c r="L1" i="10"/>
  <c r="AE8" i="14"/>
  <c r="AB8" i="14"/>
  <c r="Y8" i="14"/>
  <c r="V8" i="14"/>
  <c r="S8" i="14"/>
  <c r="P8" i="14"/>
  <c r="U3" i="16"/>
  <c r="V3" i="16"/>
  <c r="W3" i="16"/>
  <c r="X3" i="16"/>
  <c r="N38" i="16"/>
  <c r="U38" i="16"/>
  <c r="U32" i="16"/>
  <c r="L32" i="16"/>
  <c r="U21" i="16"/>
  <c r="L21" i="16"/>
  <c r="L14" i="16"/>
  <c r="T7" i="16"/>
  <c r="T6" i="16"/>
  <c r="U14" i="16"/>
  <c r="T5" i="16"/>
  <c r="N14" i="16"/>
  <c r="V4" i="16"/>
  <c r="M2" i="16"/>
  <c r="AA94" i="15"/>
  <c r="D79" i="15" s="1"/>
  <c r="E79" i="15" s="1"/>
  <c r="AA85" i="15"/>
  <c r="D78" i="15" s="1"/>
  <c r="E78" i="15" s="1"/>
  <c r="S80" i="15"/>
  <c r="AA78" i="15" s="1"/>
  <c r="D91" i="15" s="1"/>
  <c r="E91" i="15" s="1"/>
  <c r="P80" i="15"/>
  <c r="D92" i="15"/>
  <c r="E92" i="15" s="1"/>
  <c r="U79" i="15"/>
  <c r="P79" i="15"/>
  <c r="U78" i="15"/>
  <c r="P78" i="15"/>
  <c r="U77" i="15"/>
  <c r="P77" i="15"/>
  <c r="U80" i="15" s="1"/>
  <c r="AA75" i="15" s="1"/>
  <c r="Q75" i="15"/>
  <c r="AA69" i="15"/>
  <c r="D46" i="15" s="1"/>
  <c r="E46" i="15" s="1"/>
  <c r="AA59" i="15"/>
  <c r="D44" i="15" s="1"/>
  <c r="E44" i="15" s="1"/>
  <c r="AA50" i="15"/>
  <c r="D43" i="15" s="1"/>
  <c r="S45" i="15"/>
  <c r="AA43" i="15" s="1"/>
  <c r="D56" i="15" s="1"/>
  <c r="E56" i="15" s="1"/>
  <c r="P45" i="15"/>
  <c r="D57" i="15"/>
  <c r="E57" i="15" s="1"/>
  <c r="U44" i="15"/>
  <c r="P44" i="15"/>
  <c r="U43" i="15"/>
  <c r="P43" i="15"/>
  <c r="U42" i="15"/>
  <c r="P42" i="15"/>
  <c r="U45" i="15" s="1"/>
  <c r="Q40" i="15"/>
  <c r="AA34" i="15"/>
  <c r="D11" i="15" s="1"/>
  <c r="AA15" i="15"/>
  <c r="D8" i="15" s="1"/>
  <c r="S10" i="15"/>
  <c r="AA8" i="15" s="1"/>
  <c r="D21" i="15" s="1"/>
  <c r="P10" i="15"/>
  <c r="D22" i="15"/>
  <c r="U9" i="15"/>
  <c r="P9" i="15"/>
  <c r="U8" i="15"/>
  <c r="P8" i="15"/>
  <c r="U7" i="15"/>
  <c r="P7" i="15"/>
  <c r="U10" i="15" s="1"/>
  <c r="Q5" i="15"/>
  <c r="U22" i="16" l="1"/>
  <c r="U39" i="16"/>
  <c r="AA5" i="15"/>
  <c r="AA4" i="15"/>
  <c r="AA6" i="15"/>
  <c r="T10" i="15"/>
  <c r="D6" i="15"/>
  <c r="AA41" i="15"/>
  <c r="AA39" i="15"/>
  <c r="D41" i="15"/>
  <c r="AA40" i="15"/>
  <c r="T45" i="15"/>
  <c r="E41" i="15" s="1"/>
  <c r="E43" i="15"/>
  <c r="AA104" i="15"/>
  <c r="D81" i="15" s="1"/>
  <c r="E81" i="15" s="1"/>
  <c r="W4" i="16"/>
  <c r="N32" i="16"/>
  <c r="AA24" i="15"/>
  <c r="D9" i="15" s="1"/>
  <c r="E9" i="15" s="1"/>
  <c r="T80" i="15"/>
  <c r="E76" i="15" s="1"/>
  <c r="D76" i="15"/>
  <c r="AA76" i="15"/>
  <c r="AA77" i="15" s="1"/>
  <c r="AA74" i="15"/>
  <c r="N21" i="16"/>
  <c r="V32" i="16"/>
  <c r="L38" i="16"/>
  <c r="U40" i="16" l="1"/>
  <c r="D90" i="15"/>
  <c r="AA80" i="15"/>
  <c r="AA42" i="15"/>
  <c r="V21" i="16"/>
  <c r="X4" i="16"/>
  <c r="V14" i="16"/>
  <c r="AA7" i="15"/>
  <c r="V38" i="16"/>
  <c r="V39" i="16" s="1"/>
  <c r="W14" i="16" l="1"/>
  <c r="W32" i="16"/>
  <c r="AA45" i="15"/>
  <c r="D55" i="15"/>
  <c r="D20" i="15"/>
  <c r="AA10" i="15"/>
  <c r="X38" i="16"/>
  <c r="X39" i="16" s="1"/>
  <c r="Y4" i="16"/>
  <c r="X32" i="16"/>
  <c r="V22" i="16"/>
  <c r="V40" i="16" s="1"/>
  <c r="W21" i="16"/>
  <c r="W38" i="16"/>
  <c r="W39" i="16" s="1"/>
  <c r="E90" i="15"/>
  <c r="D93" i="15"/>
  <c r="W22" i="16" l="1"/>
  <c r="W40" i="16" s="1"/>
  <c r="X14" i="16"/>
  <c r="E93" i="15"/>
  <c r="D94" i="15"/>
  <c r="X21" i="16"/>
  <c r="D23" i="15"/>
  <c r="E23" i="15" s="1"/>
  <c r="Y3" i="16"/>
  <c r="Z4" i="16"/>
  <c r="E55" i="15"/>
  <c r="D58" i="15"/>
  <c r="Z38" i="16" l="1"/>
  <c r="AA4" i="16"/>
  <c r="Z3" i="16"/>
  <c r="Y14" i="16"/>
  <c r="Y38" i="16"/>
  <c r="D24" i="15"/>
  <c r="E24" i="15" s="1"/>
  <c r="Y32" i="16"/>
  <c r="X22" i="16"/>
  <c r="X40" i="16" s="1"/>
  <c r="E58" i="15"/>
  <c r="D59" i="15"/>
  <c r="Y21" i="16"/>
  <c r="Y22" i="16" l="1"/>
  <c r="Z21" i="16"/>
  <c r="AA3" i="16"/>
  <c r="AA32" i="16"/>
  <c r="AB4" i="16"/>
  <c r="Y39" i="16"/>
  <c r="Z32" i="16"/>
  <c r="Z39" i="16" s="1"/>
  <c r="Z14" i="16"/>
  <c r="Y40" i="16" l="1"/>
  <c r="Z22" i="16"/>
  <c r="Z40" i="16" s="1"/>
  <c r="AB3" i="16"/>
  <c r="AC4" i="16"/>
  <c r="AB21" i="16"/>
  <c r="AA38" i="16"/>
  <c r="AA39" i="16" s="1"/>
  <c r="AA21" i="16"/>
  <c r="AA14" i="16"/>
  <c r="AA22" i="16" l="1"/>
  <c r="AA40" i="16" s="1"/>
  <c r="AB32" i="16"/>
  <c r="AC3" i="16"/>
  <c r="AD4" i="16"/>
  <c r="AC14" i="16"/>
  <c r="AB14" i="16"/>
  <c r="AB22" i="16" s="1"/>
  <c r="AB38" i="16"/>
  <c r="AB39" i="16" l="1"/>
  <c r="AC38" i="16"/>
  <c r="AC32" i="16"/>
  <c r="AB40" i="16"/>
  <c r="AC21" i="16"/>
  <c r="AC22" i="16" s="1"/>
  <c r="AD38" i="16"/>
  <c r="AE4" i="16"/>
  <c r="AD3" i="16"/>
  <c r="AD14" i="16" l="1"/>
  <c r="AD32" i="16"/>
  <c r="AD39" i="16" s="1"/>
  <c r="AE3" i="16"/>
  <c r="AE38" i="16"/>
  <c r="AC39" i="16"/>
  <c r="AC40" i="16" s="1"/>
  <c r="AD21" i="16"/>
  <c r="AE14" i="16" l="1"/>
  <c r="AE32" i="16"/>
  <c r="AE39" i="16" s="1"/>
  <c r="AD22" i="16"/>
  <c r="AD40" i="16" s="1"/>
  <c r="AE21" i="16"/>
  <c r="AE22" i="16" l="1"/>
  <c r="AE40" i="16"/>
  <c r="AC71" i="14" l="1"/>
  <c r="BA65" i="14"/>
  <c r="AX65" i="14"/>
  <c r="AU65" i="14"/>
  <c r="AR65" i="14"/>
  <c r="AO65" i="14"/>
  <c r="AL65" i="14"/>
  <c r="AC64" i="14"/>
  <c r="Z64" i="14"/>
  <c r="W64" i="14"/>
  <c r="T64" i="14"/>
  <c r="Q64" i="14"/>
  <c r="N64" i="14"/>
  <c r="AC63" i="14"/>
  <c r="Z63" i="14"/>
  <c r="W63" i="14"/>
  <c r="T63" i="14"/>
  <c r="Q63" i="14"/>
  <c r="N63" i="14"/>
  <c r="AC62" i="14"/>
  <c r="Z62" i="14"/>
  <c r="W62" i="14"/>
  <c r="T62" i="14"/>
  <c r="Q62" i="14"/>
  <c r="N62" i="14"/>
  <c r="AC61" i="14"/>
  <c r="Z61" i="14"/>
  <c r="W61" i="14"/>
  <c r="T61" i="14"/>
  <c r="Q61" i="14"/>
  <c r="N61" i="14"/>
  <c r="AC60" i="14"/>
  <c r="Z60" i="14"/>
  <c r="W60" i="14"/>
  <c r="T60" i="14"/>
  <c r="Q60" i="14"/>
  <c r="N60" i="14"/>
  <c r="AC59" i="14"/>
  <c r="Z59" i="14"/>
  <c r="W59" i="14"/>
  <c r="T59" i="14"/>
  <c r="Q59" i="14"/>
  <c r="N59" i="14"/>
  <c r="AC58" i="14"/>
  <c r="Z58" i="14"/>
  <c r="W58" i="14"/>
  <c r="T58" i="14"/>
  <c r="Q58" i="14"/>
  <c r="N58" i="14"/>
  <c r="AC57" i="14"/>
  <c r="Z57" i="14"/>
  <c r="W57" i="14"/>
  <c r="T57" i="14"/>
  <c r="Q57" i="14"/>
  <c r="N57" i="14"/>
  <c r="AC56" i="14"/>
  <c r="AC65" i="14" s="1"/>
  <c r="Z56" i="14"/>
  <c r="W56" i="14"/>
  <c r="W65" i="14" s="1"/>
  <c r="T56" i="14"/>
  <c r="T65" i="14" s="1"/>
  <c r="Q56" i="14"/>
  <c r="Q65" i="14" s="1"/>
  <c r="N56" i="14"/>
  <c r="BA50" i="14"/>
  <c r="BA52" i="14" s="1"/>
  <c r="BA67" i="14" s="1"/>
  <c r="AX50" i="14"/>
  <c r="AX52" i="14" s="1"/>
  <c r="AX67" i="14" s="1"/>
  <c r="AU50" i="14"/>
  <c r="AU52" i="14" s="1"/>
  <c r="AU67" i="14" s="1"/>
  <c r="AR50" i="14"/>
  <c r="AR52" i="14" s="1"/>
  <c r="AR67" i="14" s="1"/>
  <c r="AO50" i="14"/>
  <c r="AO52" i="14" s="1"/>
  <c r="AO67" i="14" s="1"/>
  <c r="AL50" i="14"/>
  <c r="AL52" i="14" s="1"/>
  <c r="AC49" i="14"/>
  <c r="Z49" i="14"/>
  <c r="W49" i="14"/>
  <c r="T49" i="14"/>
  <c r="Q49" i="14"/>
  <c r="N49" i="14"/>
  <c r="BC48" i="14"/>
  <c r="AZ48" i="14"/>
  <c r="AB47" i="14" s="1"/>
  <c r="AB48" i="14" s="1"/>
  <c r="AW48" i="14"/>
  <c r="Y47" i="14" s="1"/>
  <c r="Y48" i="14" s="1"/>
  <c r="AT48" i="14"/>
  <c r="V47" i="14" s="1"/>
  <c r="V48" i="14" s="1"/>
  <c r="AQ48" i="14"/>
  <c r="S47" i="14" s="1"/>
  <c r="S48" i="14" s="1"/>
  <c r="AN48" i="14"/>
  <c r="P47" i="14" s="1"/>
  <c r="P48" i="14" s="1"/>
  <c r="AE47" i="14"/>
  <c r="AE48" i="14" s="1"/>
  <c r="AC47" i="14"/>
  <c r="AC48" i="14" s="1"/>
  <c r="Z47" i="14"/>
  <c r="Z48" i="14" s="1"/>
  <c r="W47" i="14"/>
  <c r="W48" i="14" s="1"/>
  <c r="W50" i="14" s="1"/>
  <c r="W52" i="14" s="1"/>
  <c r="T47" i="14"/>
  <c r="T48" i="14" s="1"/>
  <c r="Q47" i="14"/>
  <c r="Q48" i="14" s="1"/>
  <c r="N47" i="14"/>
  <c r="N48" i="14" s="1"/>
  <c r="AC45" i="14"/>
  <c r="Z45" i="14"/>
  <c r="W45" i="14"/>
  <c r="T45" i="14"/>
  <c r="Q45" i="14"/>
  <c r="N45" i="14"/>
  <c r="AC44" i="14"/>
  <c r="B51" i="14" s="1"/>
  <c r="Z44" i="14"/>
  <c r="B50" i="14" s="1"/>
  <c r="W44" i="14"/>
  <c r="B49" i="14" s="1"/>
  <c r="T44" i="14"/>
  <c r="B48" i="14" s="1"/>
  <c r="Q44" i="14"/>
  <c r="N44" i="14"/>
  <c r="B46" i="14" s="1"/>
  <c r="B12" i="14"/>
  <c r="AC13" i="14"/>
  <c r="Z13" i="14"/>
  <c r="Q13" i="14"/>
  <c r="T13" i="14"/>
  <c r="W13" i="14"/>
  <c r="E22" i="14"/>
  <c r="N25" i="14"/>
  <c r="Q25" i="14"/>
  <c r="T25" i="14"/>
  <c r="W25" i="14"/>
  <c r="Z25" i="14"/>
  <c r="AC25" i="14"/>
  <c r="AC31" i="14"/>
  <c r="B11" i="14"/>
  <c r="B9" i="14"/>
  <c r="B10" i="14"/>
  <c r="B8" i="14"/>
  <c r="B7" i="14"/>
  <c r="AE47" i="10"/>
  <c r="AE48" i="10" s="1"/>
  <c r="AB47" i="10"/>
  <c r="AB48" i="10" s="1"/>
  <c r="Y47" i="10"/>
  <c r="Y48" i="10" s="1"/>
  <c r="V47" i="10"/>
  <c r="V48" i="10" s="1"/>
  <c r="S47" i="10"/>
  <c r="S48" i="10" s="1"/>
  <c r="P47" i="10"/>
  <c r="P48" i="10" s="1"/>
  <c r="AE9" i="10"/>
  <c r="AB9" i="10"/>
  <c r="Y9" i="10"/>
  <c r="V9" i="10"/>
  <c r="W9" i="10"/>
  <c r="S9" i="10"/>
  <c r="P9" i="10"/>
  <c r="AE8" i="10"/>
  <c r="AB8" i="10"/>
  <c r="Y8" i="10"/>
  <c r="V8" i="10"/>
  <c r="S8" i="10"/>
  <c r="P8" i="10"/>
  <c r="BC9" i="10"/>
  <c r="AZ9" i="10"/>
  <c r="AW9" i="10"/>
  <c r="AT9" i="10"/>
  <c r="AQ9" i="10"/>
  <c r="AN9" i="10"/>
  <c r="B47" i="14"/>
  <c r="L40" i="14"/>
  <c r="AL67" i="14" l="1"/>
  <c r="N65" i="14"/>
  <c r="E61" i="14"/>
  <c r="AC50" i="14"/>
  <c r="AC52" i="14" s="1"/>
  <c r="AC67" i="14" s="1"/>
  <c r="N50" i="14"/>
  <c r="N52" i="14" s="1"/>
  <c r="N67" i="14" s="1"/>
  <c r="T27" i="14"/>
  <c r="Q50" i="14"/>
  <c r="Q52" i="14" s="1"/>
  <c r="Q67" i="14" s="1"/>
  <c r="Z65" i="14"/>
  <c r="E57" i="14"/>
  <c r="E59" i="14"/>
  <c r="E60" i="14"/>
  <c r="E62" i="14"/>
  <c r="E63" i="14"/>
  <c r="E64" i="14"/>
  <c r="Z50" i="14"/>
  <c r="Z52" i="14" s="1"/>
  <c r="W27" i="14"/>
  <c r="T50" i="14"/>
  <c r="T52" i="14" s="1"/>
  <c r="T67" i="14" s="1"/>
  <c r="AC27" i="14"/>
  <c r="Z27" i="14"/>
  <c r="Q27" i="14"/>
  <c r="W67" i="14"/>
  <c r="E18" i="14"/>
  <c r="E19" i="14"/>
  <c r="E21" i="14"/>
  <c r="E20" i="14"/>
  <c r="E24" i="14"/>
  <c r="E17" i="14"/>
  <c r="E23" i="14"/>
  <c r="E10" i="14"/>
  <c r="E11" i="14"/>
  <c r="E47" i="14"/>
  <c r="E49" i="14"/>
  <c r="E12" i="14"/>
  <c r="E8" i="14"/>
  <c r="E9" i="14"/>
  <c r="E58" i="14"/>
  <c r="E56" i="14"/>
  <c r="E51" i="14" l="1"/>
  <c r="Z67" i="14"/>
  <c r="E50" i="14"/>
  <c r="E46" i="14"/>
  <c r="E48" i="14"/>
  <c r="E36" i="14"/>
  <c r="E52" i="14" l="1"/>
  <c r="AE3" i="11"/>
  <c r="AE4" i="11"/>
  <c r="AE5" i="11"/>
  <c r="AE6" i="11"/>
  <c r="AE7" i="11"/>
  <c r="AE8" i="11"/>
  <c r="G9" i="11"/>
  <c r="I9" i="11"/>
  <c r="K9" i="11"/>
  <c r="M9" i="11"/>
  <c r="O9" i="11"/>
  <c r="Q9" i="11"/>
  <c r="S9" i="11"/>
  <c r="U9" i="11"/>
  <c r="W9" i="11"/>
  <c r="Y9" i="11"/>
  <c r="AA9" i="11"/>
  <c r="AC9" i="11"/>
  <c r="G12" i="11"/>
  <c r="I12" i="11"/>
  <c r="K12" i="11"/>
  <c r="M12" i="11"/>
  <c r="O12" i="11"/>
  <c r="Q12" i="11"/>
  <c r="S12" i="11"/>
  <c r="U12" i="11"/>
  <c r="W12" i="11"/>
  <c r="Y12" i="11"/>
  <c r="AA12" i="11"/>
  <c r="AC12" i="11"/>
  <c r="G13" i="11"/>
  <c r="I13" i="11"/>
  <c r="K13" i="11"/>
  <c r="M13" i="11"/>
  <c r="O13" i="11"/>
  <c r="Q13" i="11"/>
  <c r="S13" i="11"/>
  <c r="U13" i="11"/>
  <c r="W13" i="11"/>
  <c r="Y13" i="11"/>
  <c r="AA13" i="11"/>
  <c r="AC13" i="11"/>
  <c r="G14" i="11"/>
  <c r="I14" i="11"/>
  <c r="K14" i="11"/>
  <c r="M14" i="11"/>
  <c r="O14" i="11"/>
  <c r="Q14" i="11"/>
  <c r="S14" i="11"/>
  <c r="U14" i="11"/>
  <c r="W14" i="11"/>
  <c r="Y14" i="11"/>
  <c r="AA14" i="11"/>
  <c r="AC14" i="11"/>
  <c r="G15" i="11"/>
  <c r="I15" i="11"/>
  <c r="K15" i="11"/>
  <c r="M15" i="11"/>
  <c r="O15" i="11"/>
  <c r="Q15" i="11"/>
  <c r="S15" i="11"/>
  <c r="U15" i="11"/>
  <c r="W15" i="11"/>
  <c r="Y15" i="11"/>
  <c r="AA15" i="11"/>
  <c r="AC15" i="11"/>
  <c r="G16" i="11"/>
  <c r="I16" i="11"/>
  <c r="K16" i="11"/>
  <c r="M16" i="11"/>
  <c r="O16" i="11"/>
  <c r="Q16" i="11"/>
  <c r="S16" i="11"/>
  <c r="U16" i="11"/>
  <c r="W16" i="11"/>
  <c r="Y16" i="11"/>
  <c r="AA16" i="11"/>
  <c r="AC16" i="11"/>
  <c r="G17" i="11"/>
  <c r="I17" i="11"/>
  <c r="K17" i="11"/>
  <c r="M17" i="11"/>
  <c r="O17" i="11"/>
  <c r="Q17" i="11"/>
  <c r="S17" i="11"/>
  <c r="U17" i="11"/>
  <c r="W17" i="11"/>
  <c r="W18" i="11" s="1"/>
  <c r="Y17" i="11"/>
  <c r="AA17" i="11"/>
  <c r="AC17" i="11"/>
  <c r="K18" i="11"/>
  <c r="AE14" i="11" l="1"/>
  <c r="AE13" i="11"/>
  <c r="AE12" i="11"/>
  <c r="S18" i="11"/>
  <c r="G18" i="11"/>
  <c r="AE9" i="11"/>
  <c r="AC18" i="11"/>
  <c r="Q18" i="11"/>
  <c r="Y18" i="11"/>
  <c r="AE15" i="11"/>
  <c r="AA18" i="11"/>
  <c r="O18" i="11"/>
  <c r="AE16" i="11"/>
  <c r="U18" i="11"/>
  <c r="AE17" i="11"/>
  <c r="I18" i="11"/>
  <c r="M18" i="11"/>
  <c r="AE18" i="11" l="1"/>
  <c r="AH3" i="11"/>
  <c r="AO3" i="11"/>
  <c r="AK3" i="11"/>
  <c r="AM3" i="11"/>
  <c r="AQ3" i="11"/>
  <c r="AW3" i="11"/>
  <c r="AY3" i="11"/>
  <c r="BC3" i="11"/>
  <c r="AH4" i="11"/>
  <c r="AS4" i="11"/>
  <c r="AQ4" i="11"/>
  <c r="BC4" i="11"/>
  <c r="AH5" i="11"/>
  <c r="AK5" i="11"/>
  <c r="AM5" i="11"/>
  <c r="AO5" i="11"/>
  <c r="AQ5" i="11"/>
  <c r="AS5" i="11"/>
  <c r="AU5" i="11"/>
  <c r="AW5" i="11"/>
  <c r="AY5" i="11"/>
  <c r="BA5" i="11"/>
  <c r="BC5" i="11"/>
  <c r="BE5" i="11"/>
  <c r="BG5" i="11"/>
  <c r="AH6" i="11"/>
  <c r="AK6" i="11"/>
  <c r="AM6" i="11"/>
  <c r="AO6" i="11"/>
  <c r="AQ6" i="11"/>
  <c r="AS6" i="11"/>
  <c r="AU6" i="11"/>
  <c r="AW6" i="11"/>
  <c r="AY6" i="11"/>
  <c r="BA6" i="11"/>
  <c r="BC6" i="11"/>
  <c r="BE6" i="11"/>
  <c r="BG6" i="11"/>
  <c r="AH7" i="11"/>
  <c r="AK7" i="11"/>
  <c r="AM7" i="11"/>
  <c r="AO7" i="11"/>
  <c r="AQ7" i="11"/>
  <c r="AS7" i="11"/>
  <c r="AU7" i="11"/>
  <c r="AW7" i="11"/>
  <c r="AY7" i="11"/>
  <c r="BA7" i="11"/>
  <c r="BC7" i="11"/>
  <c r="BE7" i="11"/>
  <c r="BG7" i="11"/>
  <c r="AH8" i="11"/>
  <c r="AK8" i="11"/>
  <c r="AM8" i="11"/>
  <c r="AO8" i="11"/>
  <c r="AQ8" i="11"/>
  <c r="AS8" i="11"/>
  <c r="AU8" i="11"/>
  <c r="AW8" i="11"/>
  <c r="AY8" i="11"/>
  <c r="BA8" i="11"/>
  <c r="BC8" i="11"/>
  <c r="BE8" i="11"/>
  <c r="BG8" i="11"/>
  <c r="AH14" i="11"/>
  <c r="AH15" i="11"/>
  <c r="AH16" i="11"/>
  <c r="AH17" i="11"/>
  <c r="AH18" i="11"/>
  <c r="AH19" i="11"/>
  <c r="AE25" i="11"/>
  <c r="E25" i="11" s="1"/>
  <c r="AE26" i="11"/>
  <c r="E26" i="11" s="1"/>
  <c r="AE27" i="11"/>
  <c r="E27" i="11" s="1"/>
  <c r="AE28" i="11"/>
  <c r="E28" i="11" s="1"/>
  <c r="G29" i="11"/>
  <c r="G10" i="11" s="1"/>
  <c r="G11" i="11" s="1"/>
  <c r="I29" i="11"/>
  <c r="I10" i="11" s="1"/>
  <c r="K29" i="11"/>
  <c r="K10" i="11" s="1"/>
  <c r="K11" i="11" s="1"/>
  <c r="M29" i="11"/>
  <c r="M10" i="11" s="1"/>
  <c r="M11" i="11" s="1"/>
  <c r="O29" i="11"/>
  <c r="O10" i="11" s="1"/>
  <c r="O11" i="11" s="1"/>
  <c r="Q29" i="11"/>
  <c r="Q10" i="11" s="1"/>
  <c r="Q11" i="11" s="1"/>
  <c r="S29" i="11"/>
  <c r="S10" i="11" s="1"/>
  <c r="S11" i="11" s="1"/>
  <c r="U29" i="11"/>
  <c r="U10" i="11" s="1"/>
  <c r="U11" i="11" s="1"/>
  <c r="W29" i="11"/>
  <c r="W10" i="11" s="1"/>
  <c r="W11" i="11" s="1"/>
  <c r="Y29" i="11"/>
  <c r="Y10" i="11" s="1"/>
  <c r="Y11" i="11" s="1"/>
  <c r="AA29" i="11"/>
  <c r="AA10" i="11" s="1"/>
  <c r="AA11" i="11" s="1"/>
  <c r="AC29" i="11"/>
  <c r="AC10" i="11" s="1"/>
  <c r="AC11" i="11" s="1"/>
  <c r="AE29" i="11"/>
  <c r="AE30" i="11"/>
  <c r="AE31" i="11"/>
  <c r="E31" i="11" s="1"/>
  <c r="AE32" i="11"/>
  <c r="E32" i="11" s="1"/>
  <c r="AE33" i="11"/>
  <c r="E33" i="11" s="1"/>
  <c r="G34" i="11"/>
  <c r="G19" i="11" s="1"/>
  <c r="I34" i="11"/>
  <c r="I19" i="11" s="1"/>
  <c r="K34" i="11"/>
  <c r="K19" i="11" s="1"/>
  <c r="M34" i="11"/>
  <c r="M19" i="11" s="1"/>
  <c r="O34" i="11"/>
  <c r="O19" i="11" s="1"/>
  <c r="Q34" i="11"/>
  <c r="Q19" i="11" s="1"/>
  <c r="S34" i="11"/>
  <c r="S19" i="11" s="1"/>
  <c r="U34" i="11"/>
  <c r="U19" i="11" s="1"/>
  <c r="W34" i="11"/>
  <c r="W19" i="11" s="1"/>
  <c r="Y34" i="11"/>
  <c r="Y19" i="11" s="1"/>
  <c r="AA34" i="11"/>
  <c r="AA19" i="11" s="1"/>
  <c r="AC34" i="11"/>
  <c r="AC19" i="11" s="1"/>
  <c r="N5" i="10"/>
  <c r="Q5" i="10"/>
  <c r="T5" i="10"/>
  <c r="B9" i="10" s="1"/>
  <c r="W5" i="10"/>
  <c r="B10" i="10" s="1"/>
  <c r="Z5" i="10"/>
  <c r="AC5" i="10"/>
  <c r="N6" i="10"/>
  <c r="Q6" i="10"/>
  <c r="T6" i="10"/>
  <c r="W6" i="10"/>
  <c r="Z6" i="10"/>
  <c r="AC6" i="10"/>
  <c r="B7" i="10"/>
  <c r="B8" i="10"/>
  <c r="N8" i="10"/>
  <c r="N9" i="10" s="1"/>
  <c r="N11" i="10" s="1"/>
  <c r="N13" i="10" s="1"/>
  <c r="Q8" i="10"/>
  <c r="T8" i="10"/>
  <c r="W8" i="10"/>
  <c r="W11" i="10" s="1"/>
  <c r="W13" i="10" s="1"/>
  <c r="Z8" i="10"/>
  <c r="Z9" i="10" s="1"/>
  <c r="Z11" i="10" s="1"/>
  <c r="Z13" i="10" s="1"/>
  <c r="AC8" i="10"/>
  <c r="AC9" i="10" s="1"/>
  <c r="AC11" i="10" s="1"/>
  <c r="AC13" i="10" s="1"/>
  <c r="Q9" i="10"/>
  <c r="Q11" i="10" s="1"/>
  <c r="Q13" i="10" s="1"/>
  <c r="T9" i="10"/>
  <c r="T11" i="10" s="1"/>
  <c r="T13" i="10" s="1"/>
  <c r="AO11" i="10"/>
  <c r="AO13" i="10" s="1"/>
  <c r="AO27" i="10" s="1"/>
  <c r="AR11" i="10"/>
  <c r="AR13" i="10" s="1"/>
  <c r="AR27" i="10" s="1"/>
  <c r="N10" i="10"/>
  <c r="Q10" i="10"/>
  <c r="T10" i="10"/>
  <c r="W10" i="10"/>
  <c r="Z10" i="10"/>
  <c r="AC10" i="10"/>
  <c r="B11" i="10"/>
  <c r="AL11" i="10"/>
  <c r="AL13" i="10" s="1"/>
  <c r="AL27" i="10" s="1"/>
  <c r="AU11" i="10"/>
  <c r="AU13" i="10" s="1"/>
  <c r="AU27" i="10" s="1"/>
  <c r="AX11" i="10"/>
  <c r="AX13" i="10" s="1"/>
  <c r="AX27" i="10" s="1"/>
  <c r="BA11" i="10"/>
  <c r="BA13" i="10" s="1"/>
  <c r="BA27" i="10" s="1"/>
  <c r="B12" i="10"/>
  <c r="N17" i="10"/>
  <c r="Q17" i="10"/>
  <c r="T17" i="10"/>
  <c r="T25" i="10" s="1"/>
  <c r="W17" i="10"/>
  <c r="Z17" i="10"/>
  <c r="AC17" i="10"/>
  <c r="N18" i="10"/>
  <c r="Q18" i="10"/>
  <c r="T18" i="10"/>
  <c r="W18" i="10"/>
  <c r="Z18" i="10"/>
  <c r="AC18" i="10"/>
  <c r="N19" i="10"/>
  <c r="E19" i="10" s="1"/>
  <c r="Q19" i="10"/>
  <c r="T19" i="10"/>
  <c r="W19" i="10"/>
  <c r="W25" i="10" s="1"/>
  <c r="Z19" i="10"/>
  <c r="Z25" i="10" s="1"/>
  <c r="AC19" i="10"/>
  <c r="N20" i="10"/>
  <c r="Q20" i="10"/>
  <c r="T20" i="10"/>
  <c r="E20" i="10" s="1"/>
  <c r="W20" i="10"/>
  <c r="Z20" i="10"/>
  <c r="AC20" i="10"/>
  <c r="N21" i="10"/>
  <c r="Q21" i="10"/>
  <c r="Q25" i="10" s="1"/>
  <c r="T21" i="10"/>
  <c r="W21" i="10"/>
  <c r="Z21" i="10"/>
  <c r="AC21" i="10"/>
  <c r="N22" i="10"/>
  <c r="E22" i="10" s="1"/>
  <c r="Q22" i="10"/>
  <c r="T22" i="10"/>
  <c r="W22" i="10"/>
  <c r="Z22" i="10"/>
  <c r="AC22" i="10"/>
  <c r="N23" i="10"/>
  <c r="E23" i="10" s="1"/>
  <c r="Q23" i="10"/>
  <c r="T23" i="10"/>
  <c r="W23" i="10"/>
  <c r="Z23" i="10"/>
  <c r="AC23" i="10"/>
  <c r="E24" i="10"/>
  <c r="N24" i="10"/>
  <c r="Q24" i="10"/>
  <c r="T24" i="10"/>
  <c r="W24" i="10"/>
  <c r="Z24" i="10"/>
  <c r="AC24" i="10"/>
  <c r="AC25" i="10"/>
  <c r="AL25" i="10"/>
  <c r="AO25" i="10"/>
  <c r="AR25" i="10"/>
  <c r="AU25" i="10"/>
  <c r="AX25" i="10"/>
  <c r="BA25" i="10"/>
  <c r="AC31" i="10"/>
  <c r="L40" i="10"/>
  <c r="N44" i="10"/>
  <c r="Q44" i="10"/>
  <c r="T44" i="10"/>
  <c r="B48" i="10" s="1"/>
  <c r="W44" i="10"/>
  <c r="B49" i="10" s="1"/>
  <c r="Z44" i="10"/>
  <c r="AC44" i="10"/>
  <c r="N45" i="10"/>
  <c r="Q45" i="10"/>
  <c r="T45" i="10"/>
  <c r="W45" i="10"/>
  <c r="Z45" i="10"/>
  <c r="AC45" i="10"/>
  <c r="B46" i="10"/>
  <c r="B47" i="10"/>
  <c r="N47" i="10"/>
  <c r="N48" i="10" s="1"/>
  <c r="Q47" i="10"/>
  <c r="Q48" i="10" s="1"/>
  <c r="Q50" i="10" s="1"/>
  <c r="Q52" i="10" s="1"/>
  <c r="T47" i="10"/>
  <c r="W47" i="10"/>
  <c r="W48" i="10" s="1"/>
  <c r="W50" i="10" s="1"/>
  <c r="W52" i="10" s="1"/>
  <c r="Z47" i="10"/>
  <c r="Z48" i="10" s="1"/>
  <c r="Z50" i="10" s="1"/>
  <c r="Z52" i="10" s="1"/>
  <c r="AC47" i="10"/>
  <c r="AC48" i="10" s="1"/>
  <c r="AC50" i="10" s="1"/>
  <c r="AC52" i="10" s="1"/>
  <c r="T48" i="10"/>
  <c r="T50" i="10" s="1"/>
  <c r="T52" i="10" s="1"/>
  <c r="AR50" i="10"/>
  <c r="AR52" i="10" s="1"/>
  <c r="AR67" i="10" s="1"/>
  <c r="AU50" i="10"/>
  <c r="AU52" i="10" s="1"/>
  <c r="AU67" i="10" s="1"/>
  <c r="N49" i="10"/>
  <c r="Q49" i="10"/>
  <c r="T49" i="10"/>
  <c r="W49" i="10"/>
  <c r="Z49" i="10"/>
  <c r="AC49" i="10"/>
  <c r="B50" i="10"/>
  <c r="AL50" i="10"/>
  <c r="AL52" i="10" s="1"/>
  <c r="AL67" i="10" s="1"/>
  <c r="AO50" i="10"/>
  <c r="AX50" i="10"/>
  <c r="AX52" i="10" s="1"/>
  <c r="AX67" i="10" s="1"/>
  <c r="BA50" i="10"/>
  <c r="BA52" i="10" s="1"/>
  <c r="BA67" i="10" s="1"/>
  <c r="B51" i="10"/>
  <c r="AO52" i="10"/>
  <c r="AO67" i="10" s="1"/>
  <c r="N56" i="10"/>
  <c r="E56" i="10" s="1"/>
  <c r="Q56" i="10"/>
  <c r="Q65" i="10" s="1"/>
  <c r="T56" i="10"/>
  <c r="T65" i="10" s="1"/>
  <c r="W56" i="10"/>
  <c r="W65" i="10" s="1"/>
  <c r="Z56" i="10"/>
  <c r="AC56" i="10"/>
  <c r="N57" i="10"/>
  <c r="Q57" i="10"/>
  <c r="T57" i="10"/>
  <c r="W57" i="10"/>
  <c r="Z57" i="10"/>
  <c r="AC57" i="10"/>
  <c r="N58" i="10"/>
  <c r="Q58" i="10"/>
  <c r="T58" i="10"/>
  <c r="W58" i="10"/>
  <c r="Z58" i="10"/>
  <c r="AC58" i="10"/>
  <c r="E58" i="10" s="1"/>
  <c r="N59" i="10"/>
  <c r="E59" i="10" s="1"/>
  <c r="Q59" i="10"/>
  <c r="T59" i="10"/>
  <c r="W59" i="10"/>
  <c r="Z59" i="10"/>
  <c r="Z65" i="10" s="1"/>
  <c r="AC59" i="10"/>
  <c r="N60" i="10"/>
  <c r="Q60" i="10"/>
  <c r="T60" i="10"/>
  <c r="W60" i="10"/>
  <c r="Z60" i="10"/>
  <c r="AC60" i="10"/>
  <c r="N61" i="10"/>
  <c r="E61" i="10" s="1"/>
  <c r="Q61" i="10"/>
  <c r="T61" i="10"/>
  <c r="W61" i="10"/>
  <c r="Z61" i="10"/>
  <c r="AC61" i="10"/>
  <c r="N62" i="10"/>
  <c r="E62" i="10" s="1"/>
  <c r="Q62" i="10"/>
  <c r="T62" i="10"/>
  <c r="W62" i="10"/>
  <c r="Z62" i="10"/>
  <c r="AC62" i="10"/>
  <c r="N63" i="10"/>
  <c r="E63" i="10" s="1"/>
  <c r="Q63" i="10"/>
  <c r="T63" i="10"/>
  <c r="W63" i="10"/>
  <c r="Z63" i="10"/>
  <c r="AC63" i="10"/>
  <c r="N64" i="10"/>
  <c r="Q64" i="10"/>
  <c r="T64" i="10"/>
  <c r="W64" i="10"/>
  <c r="Z64" i="10"/>
  <c r="AC64" i="10"/>
  <c r="AC65" i="10"/>
  <c r="AL65" i="10"/>
  <c r="AO65" i="10"/>
  <c r="AR65" i="10"/>
  <c r="AU65" i="10"/>
  <c r="AX65" i="10"/>
  <c r="BA65" i="10"/>
  <c r="AC71" i="10"/>
  <c r="N50" i="10" l="1"/>
  <c r="N52" i="10" s="1"/>
  <c r="N67" i="10" s="1"/>
  <c r="N25" i="10"/>
  <c r="E18" i="10"/>
  <c r="E64" i="10"/>
  <c r="E60" i="10"/>
  <c r="N65" i="10"/>
  <c r="AE19" i="11"/>
  <c r="AE34" i="11"/>
  <c r="E30" i="11"/>
  <c r="E34" i="11" s="1"/>
  <c r="AE10" i="11"/>
  <c r="I11" i="11"/>
  <c r="W27" i="10"/>
  <c r="E10" i="10"/>
  <c r="E49" i="10"/>
  <c r="W67" i="10"/>
  <c r="Q67" i="10"/>
  <c r="E47" i="10"/>
  <c r="E9" i="10"/>
  <c r="T27" i="10"/>
  <c r="E29" i="11"/>
  <c r="E48" i="10"/>
  <c r="T67" i="10"/>
  <c r="E8" i="10"/>
  <c r="Q27" i="10"/>
  <c r="AC67" i="10"/>
  <c r="E51" i="10"/>
  <c r="AC27" i="10"/>
  <c r="E12" i="10"/>
  <c r="N27" i="10"/>
  <c r="E7" i="10"/>
  <c r="E50" i="10"/>
  <c r="Z67" i="10"/>
  <c r="E11" i="10"/>
  <c r="Z27" i="10"/>
  <c r="AO4" i="11"/>
  <c r="E17" i="10"/>
  <c r="AY4" i="11"/>
  <c r="AM4" i="11"/>
  <c r="BG3" i="11"/>
  <c r="AU3" i="11"/>
  <c r="E57" i="10"/>
  <c r="BA4" i="11"/>
  <c r="E21" i="10"/>
  <c r="E18" i="11"/>
  <c r="AW4" i="11"/>
  <c r="AK4" i="11"/>
  <c r="BE3" i="11"/>
  <c r="AS3" i="11"/>
  <c r="BG4" i="11"/>
  <c r="AU4" i="11"/>
  <c r="E9" i="11"/>
  <c r="BE4" i="11"/>
  <c r="BA3" i="11"/>
  <c r="E46" i="10" l="1"/>
  <c r="Q31" i="14"/>
  <c r="Q31" i="10"/>
  <c r="AE11" i="11"/>
  <c r="Q71" i="14"/>
  <c r="Q71" i="10"/>
  <c r="E36" i="10"/>
  <c r="E13" i="10"/>
  <c r="E52" i="10"/>
  <c r="Q34" i="14" l="1"/>
  <c r="Q34" i="10"/>
  <c r="K32" i="10"/>
  <c r="Q74" i="14"/>
  <c r="K72" i="14" s="1"/>
  <c r="Q74" i="10"/>
  <c r="K72" i="10" s="1"/>
  <c r="AD23" i="11"/>
  <c r="K32" i="14"/>
  <c r="E37" i="10"/>
  <c r="E69" i="14" l="1"/>
  <c r="E76" i="14" s="1"/>
  <c r="E77" i="14" s="1"/>
  <c r="E69" i="10"/>
  <c r="E76" i="10" s="1"/>
  <c r="E77" i="10" s="1"/>
  <c r="N13" i="14"/>
  <c r="N27" i="14" s="1"/>
  <c r="E7" i="14" l="1"/>
  <c r="E13" i="14" s="1"/>
  <c r="E37" i="14" s="1"/>
</calcChain>
</file>

<file path=xl/sharedStrings.xml><?xml version="1.0" encoding="utf-8"?>
<sst xmlns="http://schemas.openxmlformats.org/spreadsheetml/2006/main" count="1922" uniqueCount="335">
  <si>
    <t>月</t>
    <rPh sb="0" eb="1">
      <t>ツキ</t>
    </rPh>
    <phoneticPr fontId="2"/>
  </si>
  <si>
    <t>人</t>
    <rPh sb="0" eb="1">
      <t>ニン</t>
    </rPh>
    <phoneticPr fontId="2"/>
  </si>
  <si>
    <t>ａ</t>
    <phoneticPr fontId="2"/>
  </si>
  <si>
    <t>本</t>
    <rPh sb="0" eb="1">
      <t>ホン</t>
    </rPh>
    <phoneticPr fontId="2"/>
  </si>
  <si>
    <t>営農類型</t>
    <rPh sb="0" eb="2">
      <t>エイノウ</t>
    </rPh>
    <rPh sb="2" eb="4">
      <t>ルイケイ</t>
    </rPh>
    <phoneticPr fontId="2"/>
  </si>
  <si>
    <t>電話番号</t>
    <rPh sb="0" eb="2">
      <t>デンワ</t>
    </rPh>
    <rPh sb="2" eb="4">
      <t>バンゴウ</t>
    </rPh>
    <phoneticPr fontId="2"/>
  </si>
  <si>
    <t>住所</t>
    <rPh sb="0" eb="2">
      <t>ジュウショ</t>
    </rPh>
    <phoneticPr fontId="2"/>
  </si>
  <si>
    <t>歳</t>
    <rPh sb="0" eb="1">
      <t>サイ</t>
    </rPh>
    <phoneticPr fontId="2"/>
  </si>
  <si>
    <t>（年齢）</t>
    <rPh sb="1" eb="3">
      <t>ネンレイ</t>
    </rPh>
    <phoneticPr fontId="2"/>
  </si>
  <si>
    <t>農家氏名</t>
    <rPh sb="0" eb="2">
      <t>ノウカ</t>
    </rPh>
    <rPh sb="2" eb="4">
      <t>シメイ</t>
    </rPh>
    <phoneticPr fontId="2"/>
  </si>
  <si>
    <t>（ 農　業　経　営　計　画　策　定 ）</t>
    <rPh sb="2" eb="3">
      <t>ノウ</t>
    </rPh>
    <rPh sb="4" eb="5">
      <t>ギョウ</t>
    </rPh>
    <rPh sb="6" eb="7">
      <t>キョウ</t>
    </rPh>
    <rPh sb="8" eb="9">
      <t>エイ</t>
    </rPh>
    <rPh sb="10" eb="11">
      <t>ケイ</t>
    </rPh>
    <rPh sb="12" eb="13">
      <t>ガ</t>
    </rPh>
    <rPh sb="14" eb="15">
      <t>サク</t>
    </rPh>
    <rPh sb="16" eb="17">
      <t>サダム</t>
    </rPh>
    <phoneticPr fontId="2"/>
  </si>
  <si>
    <t>農業経営改善計画認定添付資料</t>
    <rPh sb="0" eb="2">
      <t>ノウギョウ</t>
    </rPh>
    <rPh sb="2" eb="4">
      <t>ケイエイ</t>
    </rPh>
    <rPh sb="4" eb="6">
      <t>カイゼン</t>
    </rPh>
    <rPh sb="6" eb="8">
      <t>ケイカク</t>
    </rPh>
    <rPh sb="8" eb="10">
      <t>ニンテイ</t>
    </rPh>
    <rPh sb="10" eb="12">
      <t>テンプ</t>
    </rPh>
    <rPh sb="12" eb="14">
      <t>シリョウ</t>
    </rPh>
    <phoneticPr fontId="2"/>
  </si>
  <si>
    <t>円</t>
    <rPh sb="0" eb="1">
      <t>エン</t>
    </rPh>
    <phoneticPr fontId="2"/>
  </si>
  <si>
    <t>農業所得（A-B）</t>
    <rPh sb="0" eb="2">
      <t>ノウギョウ</t>
    </rPh>
    <rPh sb="2" eb="4">
      <t>ショトク</t>
    </rPh>
    <phoneticPr fontId="2"/>
  </si>
  <si>
    <t>経営費合計（Ｂ）</t>
    <rPh sb="0" eb="2">
      <t>ケイエイ</t>
    </rPh>
    <rPh sb="2" eb="3">
      <t>ヒ</t>
    </rPh>
    <rPh sb="3" eb="5">
      <t>ゴウケイ</t>
    </rPh>
    <phoneticPr fontId="2"/>
  </si>
  <si>
    <t>雑費</t>
    <rPh sb="0" eb="2">
      <t>ザッピ</t>
    </rPh>
    <phoneticPr fontId="2"/>
  </si>
  <si>
    <t>雇用労働時間</t>
    <rPh sb="0" eb="2">
      <t>コヨウ</t>
    </rPh>
    <rPh sb="2" eb="4">
      <t>ロウドウ</t>
    </rPh>
    <rPh sb="4" eb="6">
      <t>ジカン</t>
    </rPh>
    <phoneticPr fontId="2"/>
  </si>
  <si>
    <t>支払利子</t>
    <rPh sb="0" eb="2">
      <t>シハラ</t>
    </rPh>
    <rPh sb="2" eb="4">
      <t>リシ</t>
    </rPh>
    <phoneticPr fontId="2"/>
  </si>
  <si>
    <t>H</t>
    <phoneticPr fontId="2"/>
  </si>
  <si>
    <t>租税公課</t>
    <rPh sb="0" eb="2">
      <t>ソゼイ</t>
    </rPh>
    <rPh sb="2" eb="3">
      <t>コウ</t>
    </rPh>
    <rPh sb="3" eb="4">
      <t>カ</t>
    </rPh>
    <phoneticPr fontId="2"/>
  </si>
  <si>
    <t>労働時間</t>
    <rPh sb="0" eb="2">
      <t>ロウドウ</t>
    </rPh>
    <rPh sb="2" eb="4">
      <t>ジカン</t>
    </rPh>
    <phoneticPr fontId="2"/>
  </si>
  <si>
    <t>農業共済</t>
    <rPh sb="0" eb="2">
      <t>ノウギョウ</t>
    </rPh>
    <rPh sb="2" eb="4">
      <t>キョウサイ</t>
    </rPh>
    <phoneticPr fontId="2"/>
  </si>
  <si>
    <t>家族就農人数</t>
    <rPh sb="0" eb="2">
      <t>カゾク</t>
    </rPh>
    <rPh sb="2" eb="3">
      <t>シュウ</t>
    </rPh>
    <rPh sb="3" eb="4">
      <t>ノウ</t>
    </rPh>
    <rPh sb="4" eb="6">
      <t>ニンズウ</t>
    </rPh>
    <phoneticPr fontId="2"/>
  </si>
  <si>
    <t>家族労働時間</t>
    <rPh sb="0" eb="2">
      <t>カゾク</t>
    </rPh>
    <rPh sb="2" eb="4">
      <t>ロウドウ</t>
    </rPh>
    <rPh sb="4" eb="6">
      <t>ジカン</t>
    </rPh>
    <phoneticPr fontId="2"/>
  </si>
  <si>
    <t>H</t>
    <phoneticPr fontId="2"/>
  </si>
  <si>
    <t>土改費</t>
    <rPh sb="0" eb="1">
      <t>ド</t>
    </rPh>
    <rPh sb="1" eb="2">
      <t>カイ</t>
    </rPh>
    <rPh sb="2" eb="3">
      <t>ヒ</t>
    </rPh>
    <phoneticPr fontId="2"/>
  </si>
  <si>
    <t>１人当たり家族</t>
    <rPh sb="0" eb="2">
      <t>ヒトリ</t>
    </rPh>
    <rPh sb="2" eb="3">
      <t>ア</t>
    </rPh>
    <rPh sb="5" eb="7">
      <t>カゾク</t>
    </rPh>
    <phoneticPr fontId="2"/>
  </si>
  <si>
    <t>H</t>
    <phoneticPr fontId="2"/>
  </si>
  <si>
    <t>総労働時間</t>
    <rPh sb="0" eb="1">
      <t>ソウ</t>
    </rPh>
    <rPh sb="1" eb="3">
      <t>ロウドウ</t>
    </rPh>
    <rPh sb="3" eb="5">
      <t>ジカン</t>
    </rPh>
    <phoneticPr fontId="2"/>
  </si>
  <si>
    <t>小作・賃借費</t>
    <rPh sb="0" eb="2">
      <t>コサク</t>
    </rPh>
    <rPh sb="3" eb="5">
      <t>チンシャク</t>
    </rPh>
    <rPh sb="5" eb="6">
      <t>ヒ</t>
    </rPh>
    <phoneticPr fontId="2"/>
  </si>
  <si>
    <t>単位：時間</t>
    <rPh sb="0" eb="2">
      <t>タンイ</t>
    </rPh>
    <rPh sb="3" eb="5">
      <t>ジカン</t>
    </rPh>
    <phoneticPr fontId="2"/>
  </si>
  <si>
    <t>労働時間の目標</t>
    <rPh sb="0" eb="2">
      <t>ロウドウ</t>
    </rPh>
    <rPh sb="2" eb="4">
      <t>ジカン</t>
    </rPh>
    <rPh sb="5" eb="7">
      <t>モクヒョウ</t>
    </rPh>
    <phoneticPr fontId="2"/>
  </si>
  <si>
    <t>雇用労賃</t>
    <rPh sb="0" eb="2">
      <t>コヨウ</t>
    </rPh>
    <rPh sb="2" eb="3">
      <t>ロウ</t>
    </rPh>
    <rPh sb="3" eb="4">
      <t>チン</t>
    </rPh>
    <phoneticPr fontId="2"/>
  </si>
  <si>
    <t>修繕費</t>
    <rPh sb="0" eb="3">
      <t>シュウゼンヒ</t>
    </rPh>
    <phoneticPr fontId="2"/>
  </si>
  <si>
    <t>ﾌﾟﾛｾｽ利益（C-D）</t>
    <rPh sb="5" eb="7">
      <t>リエキ</t>
    </rPh>
    <phoneticPr fontId="2"/>
  </si>
  <si>
    <t>円</t>
  </si>
  <si>
    <t>減償（農具）</t>
    <rPh sb="0" eb="1">
      <t>ゲン</t>
    </rPh>
    <rPh sb="1" eb="2">
      <t>ショウ</t>
    </rPh>
    <rPh sb="3" eb="5">
      <t>ノウグ</t>
    </rPh>
    <phoneticPr fontId="2"/>
  </si>
  <si>
    <t>減償（大植）</t>
    <rPh sb="0" eb="1">
      <t>ゲン</t>
    </rPh>
    <rPh sb="1" eb="2">
      <t>ショウ</t>
    </rPh>
    <rPh sb="3" eb="4">
      <t>ダイ</t>
    </rPh>
    <rPh sb="4" eb="5">
      <t>ウ</t>
    </rPh>
    <phoneticPr fontId="2"/>
  </si>
  <si>
    <t>小計（Ｄ）</t>
    <rPh sb="0" eb="2">
      <t>ショウケイ</t>
    </rPh>
    <phoneticPr fontId="2"/>
  </si>
  <si>
    <t>減償（施建）</t>
    <rPh sb="0" eb="1">
      <t>ゲン</t>
    </rPh>
    <rPh sb="1" eb="2">
      <t>ショウ</t>
    </rPh>
    <rPh sb="3" eb="4">
      <t>シ</t>
    </rPh>
    <rPh sb="4" eb="5">
      <t>ケン</t>
    </rPh>
    <phoneticPr fontId="2"/>
  </si>
  <si>
    <t>減価償却</t>
    <rPh sb="0" eb="2">
      <t>ゲンカ</t>
    </rPh>
    <rPh sb="2" eb="4">
      <t>ショウキャク</t>
    </rPh>
    <phoneticPr fontId="2"/>
  </si>
  <si>
    <t>包装資材</t>
    <rPh sb="0" eb="2">
      <t>ホウソウ</t>
    </rPh>
    <rPh sb="2" eb="4">
      <t>シザイ</t>
    </rPh>
    <phoneticPr fontId="2"/>
  </si>
  <si>
    <t>配送運賃</t>
    <rPh sb="0" eb="2">
      <t>ハイソウ</t>
    </rPh>
    <rPh sb="2" eb="4">
      <t>ウンチン</t>
    </rPh>
    <phoneticPr fontId="2"/>
  </si>
  <si>
    <t>手数料</t>
    <rPh sb="0" eb="3">
      <t>テスウリョウ</t>
    </rPh>
    <phoneticPr fontId="2"/>
  </si>
  <si>
    <t>販売費</t>
    <rPh sb="0" eb="3">
      <t>ハンバイヒ</t>
    </rPh>
    <phoneticPr fontId="2"/>
  </si>
  <si>
    <t>共乾使用料</t>
    <rPh sb="0" eb="1">
      <t>トモ</t>
    </rPh>
    <rPh sb="1" eb="2">
      <t>カワ</t>
    </rPh>
    <rPh sb="2" eb="5">
      <t>シヨウリョウ</t>
    </rPh>
    <phoneticPr fontId="2"/>
  </si>
  <si>
    <t>水道光熱費</t>
    <rPh sb="0" eb="2">
      <t>スイドウ</t>
    </rPh>
    <rPh sb="2" eb="5">
      <t>コウネツヒ</t>
    </rPh>
    <phoneticPr fontId="2"/>
  </si>
  <si>
    <t>諸材料費</t>
    <rPh sb="0" eb="1">
      <t>ショ</t>
    </rPh>
    <rPh sb="1" eb="4">
      <t>ザイリョウヒ</t>
    </rPh>
    <phoneticPr fontId="2"/>
  </si>
  <si>
    <t>農薬費</t>
    <rPh sb="0" eb="2">
      <t>ノウヤク</t>
    </rPh>
    <rPh sb="2" eb="3">
      <t>ヒ</t>
    </rPh>
    <phoneticPr fontId="2"/>
  </si>
  <si>
    <t>肥料費</t>
    <rPh sb="0" eb="2">
      <t>ヒリョウ</t>
    </rPh>
    <rPh sb="2" eb="3">
      <t>ヒ</t>
    </rPh>
    <phoneticPr fontId="2"/>
  </si>
  <si>
    <t>種苗費</t>
    <rPh sb="0" eb="1">
      <t>シュ</t>
    </rPh>
    <rPh sb="1" eb="2">
      <t>ナエ</t>
    </rPh>
    <rPh sb="2" eb="3">
      <t>ヒ</t>
    </rPh>
    <phoneticPr fontId="2"/>
  </si>
  <si>
    <t>金額</t>
    <rPh sb="0" eb="2">
      <t>キンガク</t>
    </rPh>
    <phoneticPr fontId="2"/>
  </si>
  <si>
    <t>科目</t>
    <rPh sb="0" eb="2">
      <t>カモク</t>
    </rPh>
    <phoneticPr fontId="2"/>
  </si>
  <si>
    <t>*</t>
    <phoneticPr fontId="2"/>
  </si>
  <si>
    <t>*</t>
    <phoneticPr fontId="2"/>
  </si>
  <si>
    <t>支出総括表</t>
    <rPh sb="0" eb="2">
      <t>シシュツ</t>
    </rPh>
    <rPh sb="2" eb="4">
      <t>ソウカツ</t>
    </rPh>
    <rPh sb="4" eb="5">
      <t>ヒョウ</t>
    </rPh>
    <phoneticPr fontId="2"/>
  </si>
  <si>
    <t>作物収入計（Ｃ）</t>
    <rPh sb="0" eb="2">
      <t>サクモツ</t>
    </rPh>
    <rPh sb="2" eb="4">
      <t>シュウニュウ</t>
    </rPh>
    <rPh sb="4" eb="5">
      <t>ケイ</t>
    </rPh>
    <phoneticPr fontId="2"/>
  </si>
  <si>
    <t>収入計（Ａ）</t>
    <rPh sb="0" eb="2">
      <t>シュウニュウ</t>
    </rPh>
    <rPh sb="2" eb="3">
      <t>ケイ</t>
    </rPh>
    <phoneticPr fontId="2"/>
  </si>
  <si>
    <t>販売金額</t>
    <rPh sb="0" eb="2">
      <t>ハンバイ</t>
    </rPh>
    <rPh sb="2" eb="4">
      <t>キンガク</t>
    </rPh>
    <phoneticPr fontId="2"/>
  </si>
  <si>
    <t>販売単価</t>
    <rPh sb="0" eb="2">
      <t>ハンバイ</t>
    </rPh>
    <rPh sb="2" eb="4">
      <t>タンカ</t>
    </rPh>
    <phoneticPr fontId="2"/>
  </si>
  <si>
    <t>出荷数量</t>
    <rPh sb="0" eb="2">
      <t>シュッカ</t>
    </rPh>
    <rPh sb="2" eb="4">
      <t>スウリョウ</t>
    </rPh>
    <phoneticPr fontId="2"/>
  </si>
  <si>
    <t>１０ａ当収量</t>
    <rPh sb="3" eb="4">
      <t>ア</t>
    </rPh>
    <rPh sb="4" eb="6">
      <t>シュウリョウ</t>
    </rPh>
    <phoneticPr fontId="2"/>
  </si>
  <si>
    <t>ａ</t>
    <phoneticPr fontId="2"/>
  </si>
  <si>
    <t>ａ</t>
    <phoneticPr fontId="2"/>
  </si>
  <si>
    <t>栽培面積</t>
    <rPh sb="0" eb="2">
      <t>サイバイ</t>
    </rPh>
    <rPh sb="2" eb="4">
      <t>メンセキ</t>
    </rPh>
    <phoneticPr fontId="2"/>
  </si>
  <si>
    <t>作型</t>
    <rPh sb="0" eb="1">
      <t>サク</t>
    </rPh>
    <rPh sb="1" eb="2">
      <t>ガタ</t>
    </rPh>
    <phoneticPr fontId="2"/>
  </si>
  <si>
    <t>作目</t>
    <rPh sb="0" eb="2">
      <t>サクモク</t>
    </rPh>
    <phoneticPr fontId="2"/>
  </si>
  <si>
    <t>作物名</t>
    <rPh sb="0" eb="2">
      <t>サクモツ</t>
    </rPh>
    <rPh sb="2" eb="3">
      <t>メイ</t>
    </rPh>
    <phoneticPr fontId="2"/>
  </si>
  <si>
    <t>収入総括表</t>
    <rPh sb="0" eb="2">
      <t>シュウニュウ</t>
    </rPh>
    <rPh sb="2" eb="4">
      <t>ソウカツ</t>
    </rPh>
    <rPh sb="4" eb="5">
      <t>ヒョウ</t>
    </rPh>
    <phoneticPr fontId="2"/>
  </si>
  <si>
    <t>作物別収支明細</t>
    <rPh sb="0" eb="2">
      <t>サクモツ</t>
    </rPh>
    <rPh sb="2" eb="3">
      <t>ベツ</t>
    </rPh>
    <rPh sb="3" eb="5">
      <t>シュウシ</t>
    </rPh>
    <rPh sb="5" eb="7">
      <t>メイサイ</t>
    </rPh>
    <phoneticPr fontId="2"/>
  </si>
  <si>
    <t>目標</t>
    <rPh sb="0" eb="2">
      <t>モクヒョウ</t>
    </rPh>
    <phoneticPr fontId="2"/>
  </si>
  <si>
    <t>目標の部　１０アール当収益性指標　入力表</t>
    <rPh sb="0" eb="2">
      <t>モクヒョウ</t>
    </rPh>
    <rPh sb="3" eb="4">
      <t>ブ</t>
    </rPh>
    <rPh sb="10" eb="11">
      <t>ア</t>
    </rPh>
    <rPh sb="11" eb="14">
      <t>シュウエキセイ</t>
    </rPh>
    <rPh sb="14" eb="16">
      <t>シヒョウ</t>
    </rPh>
    <rPh sb="17" eb="19">
      <t>ニュウリョク</t>
    </rPh>
    <rPh sb="19" eb="20">
      <t>ヒョウ</t>
    </rPh>
    <phoneticPr fontId="2"/>
  </si>
  <si>
    <t>氏名</t>
    <rPh sb="0" eb="2">
      <t>シメイ</t>
    </rPh>
    <phoneticPr fontId="2"/>
  </si>
  <si>
    <t>農業経営の目標</t>
    <rPh sb="0" eb="2">
      <t>ノウギョウ</t>
    </rPh>
    <rPh sb="2" eb="4">
      <t>ケイエイ</t>
    </rPh>
    <rPh sb="5" eb="7">
      <t>モクヒョウ</t>
    </rPh>
    <phoneticPr fontId="2"/>
  </si>
  <si>
    <t>労働時間の現状</t>
    <rPh sb="0" eb="2">
      <t>ロウドウ</t>
    </rPh>
    <rPh sb="2" eb="4">
      <t>ジカン</t>
    </rPh>
    <rPh sb="5" eb="7">
      <t>ゲンジョウ</t>
    </rPh>
    <phoneticPr fontId="2"/>
  </si>
  <si>
    <t>現況</t>
    <rPh sb="0" eb="2">
      <t>ゲンキョウ</t>
    </rPh>
    <phoneticPr fontId="2"/>
  </si>
  <si>
    <t>現況の部　１０アール当収益性指標　入力表</t>
    <rPh sb="0" eb="2">
      <t>ゲンキョウ</t>
    </rPh>
    <rPh sb="3" eb="4">
      <t>ブ</t>
    </rPh>
    <rPh sb="10" eb="11">
      <t>ア</t>
    </rPh>
    <rPh sb="11" eb="14">
      <t>シュウエキセイ</t>
    </rPh>
    <rPh sb="14" eb="16">
      <t>シヒョウ</t>
    </rPh>
    <rPh sb="17" eb="19">
      <t>ニュウリョク</t>
    </rPh>
    <rPh sb="19" eb="20">
      <t>ヒョウ</t>
    </rPh>
    <phoneticPr fontId="2"/>
  </si>
  <si>
    <t>農業経営の現状</t>
    <rPh sb="0" eb="2">
      <t>ノウギョウ</t>
    </rPh>
    <rPh sb="2" eb="4">
      <t>ケイエイ</t>
    </rPh>
    <rPh sb="5" eb="7">
      <t>ゲンジョウ</t>
    </rPh>
    <phoneticPr fontId="2"/>
  </si>
  <si>
    <t>合計</t>
    <rPh sb="0" eb="2">
      <t>ゴウケイ</t>
    </rPh>
    <phoneticPr fontId="2"/>
  </si>
  <si>
    <t>合計(時間）</t>
    <rPh sb="0" eb="2">
      <t>ゴウケイ</t>
    </rPh>
    <rPh sb="3" eb="5">
      <t>ジカン</t>
    </rPh>
    <phoneticPr fontId="2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</si>
  <si>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</si>
  <si>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</si>
  <si>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</si>
  <si>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</si>
  <si>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</si>
  <si>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</si>
  <si>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</si>
  <si>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</si>
  <si>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</si>
  <si>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</si>
  <si>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</si>
  <si>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0" eb="2">
      <t>１ガツ</t>
    </rPh>
    <phoneticPr fontId="2"/>
  </si>
  <si>
    <t>年間就農日</t>
    <rPh sb="0" eb="2">
      <t>ネンカン</t>
    </rPh>
    <rPh sb="2" eb="3">
      <t>シュウ</t>
    </rPh>
    <rPh sb="3" eb="4">
      <t>ノウ</t>
    </rPh>
    <rPh sb="4" eb="5">
      <t>ビ</t>
    </rPh>
    <phoneticPr fontId="2"/>
  </si>
  <si>
    <t>構成員</t>
    <rPh sb="0" eb="3">
      <t>コウセイイン</t>
    </rPh>
    <phoneticPr fontId="2"/>
  </si>
  <si>
    <t>　家族労働の積算基礎</t>
    <rPh sb="1" eb="3">
      <t>カゾク</t>
    </rPh>
    <rPh sb="3" eb="5">
      <t>ロウドウ</t>
    </rPh>
    <rPh sb="6" eb="8">
      <t>セキサン</t>
    </rPh>
    <rPh sb="8" eb="10">
      <t>キソ</t>
    </rPh>
    <phoneticPr fontId="2"/>
  </si>
  <si>
    <t>雇用労働</t>
    <rPh sb="0" eb="2">
      <t>コヨウ</t>
    </rPh>
    <rPh sb="2" eb="4">
      <t>ロウドウ</t>
    </rPh>
    <phoneticPr fontId="2"/>
  </si>
  <si>
    <t>家族労働</t>
    <rPh sb="0" eb="2">
      <t>カゾク</t>
    </rPh>
    <rPh sb="2" eb="4">
      <t>ロウドウ</t>
    </rPh>
    <phoneticPr fontId="2"/>
  </si>
  <si>
    <t>ａ</t>
    <phoneticPr fontId="2"/>
  </si>
  <si>
    <t>ａ</t>
    <phoneticPr fontId="2"/>
  </si>
  <si>
    <t>品目</t>
    <rPh sb="0" eb="2">
      <t>ヒンモク</t>
    </rPh>
    <phoneticPr fontId="2"/>
  </si>
  <si>
    <t>ａ</t>
    <phoneticPr fontId="2"/>
  </si>
  <si>
    <t>経営面積</t>
    <rPh sb="0" eb="2">
      <t>ケイエイ</t>
    </rPh>
    <rPh sb="2" eb="4">
      <t>メンセキ</t>
    </rPh>
    <phoneticPr fontId="2"/>
  </si>
  <si>
    <t>　月別労働時間</t>
    <rPh sb="1" eb="3">
      <t>ツキベツ</t>
    </rPh>
    <rPh sb="3" eb="5">
      <t>ロウドウ</t>
    </rPh>
    <rPh sb="5" eb="7">
      <t>ジカン</t>
    </rPh>
    <phoneticPr fontId="2"/>
  </si>
  <si>
    <t>年間雇用労賃(</t>
    <phoneticPr fontId="2"/>
  </si>
  <si>
    <t>円/時間）</t>
    <rPh sb="0" eb="1">
      <t>エン</t>
    </rPh>
    <rPh sb="2" eb="4">
      <t>ジカン</t>
    </rPh>
    <phoneticPr fontId="5"/>
  </si>
  <si>
    <t>○播種　</t>
    <rPh sb="1" eb="2">
      <t>ハ</t>
    </rPh>
    <rPh sb="2" eb="3">
      <t>シュ</t>
    </rPh>
    <phoneticPr fontId="2"/>
  </si>
  <si>
    <t>　　△定植</t>
    <rPh sb="3" eb="5">
      <t>テイショク</t>
    </rPh>
    <phoneticPr fontId="2"/>
  </si>
  <si>
    <t>□収穫</t>
    <rPh sb="1" eb="3">
      <t>シュウカク</t>
    </rPh>
    <phoneticPr fontId="2"/>
  </si>
  <si>
    <t>圃場名</t>
    <rPh sb="0" eb="2">
      <t>ホジョウ</t>
    </rPh>
    <rPh sb="2" eb="3">
      <t>メイ</t>
    </rPh>
    <phoneticPr fontId="2"/>
  </si>
  <si>
    <t>作目名</t>
    <rPh sb="0" eb="2">
      <t>サクモク</t>
    </rPh>
    <rPh sb="2" eb="3">
      <t>メイ</t>
    </rPh>
    <phoneticPr fontId="2"/>
  </si>
  <si>
    <t>面積</t>
    <rPh sb="0" eb="2">
      <t>メンセキ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</si>
  <si>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</si>
  <si>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</si>
  <si>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</si>
  <si>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</si>
  <si>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</si>
  <si>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</si>
  <si>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</si>
  <si>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</si>
  <si>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</si>
  <si>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</si>
  <si>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</si>
  <si>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</si>
  <si>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　生 産 量</t>
    <rPh sb="1" eb="2">
      <t>ショウ</t>
    </rPh>
    <rPh sb="3" eb="4">
      <t>サン</t>
    </rPh>
    <rPh sb="5" eb="6">
      <t>リョウ</t>
    </rPh>
    <phoneticPr fontId="2"/>
  </si>
  <si>
    <t>上旬</t>
    <rPh sb="0" eb="2">
      <t>ジョウジュン</t>
    </rPh>
    <phoneticPr fontId="2"/>
  </si>
  <si>
    <t>中旬</t>
    <rPh sb="0" eb="2">
      <t>チュウジュン</t>
    </rPh>
    <phoneticPr fontId="2"/>
  </si>
  <si>
    <t>下旬</t>
    <rPh sb="0" eb="2">
      <t>ゲジュン</t>
    </rPh>
    <phoneticPr fontId="2"/>
  </si>
  <si>
    <t>　　備　　考</t>
    <rPh sb="2" eb="3">
      <t>ソナエ</t>
    </rPh>
    <rPh sb="5" eb="6">
      <t>コウ</t>
    </rPh>
    <phoneticPr fontId="2"/>
  </si>
  <si>
    <t>品目：</t>
    <rPh sb="0" eb="2">
      <t>ヒンモク</t>
    </rPh>
    <phoneticPr fontId="2"/>
  </si>
  <si>
    <t>１０アール当たり収益性総括表</t>
    <rPh sb="5" eb="6">
      <t>ア</t>
    </rPh>
    <phoneticPr fontId="2"/>
  </si>
  <si>
    <t>項目</t>
    <rPh sb="0" eb="2">
      <t>コウモク</t>
    </rPh>
    <phoneticPr fontId="2"/>
  </si>
  <si>
    <t>主産物単位</t>
    <rPh sb="0" eb="1">
      <t>シュ</t>
    </rPh>
    <rPh sb="1" eb="3">
      <t>サンブツ</t>
    </rPh>
    <rPh sb="3" eb="5">
      <t>タンイ</t>
    </rPh>
    <phoneticPr fontId="2"/>
  </si>
  <si>
    <t>生産額</t>
    <rPh sb="0" eb="2">
      <t>セイサン</t>
    </rPh>
    <rPh sb="2" eb="3">
      <t>ガク</t>
    </rPh>
    <phoneticPr fontId="2"/>
  </si>
  <si>
    <t>備考</t>
    <rPh sb="0" eb="2">
      <t>ビコウ</t>
    </rPh>
    <phoneticPr fontId="2"/>
  </si>
  <si>
    <t>区</t>
    <rPh sb="0" eb="1">
      <t>ク</t>
    </rPh>
    <phoneticPr fontId="2"/>
  </si>
  <si>
    <t>手数料料金</t>
    <rPh sb="0" eb="3">
      <t>テスウリョウ</t>
    </rPh>
    <rPh sb="3" eb="5">
      <t>リョウキン</t>
    </rPh>
    <phoneticPr fontId="2"/>
  </si>
  <si>
    <t>10㌃当たり</t>
    <rPh sb="3" eb="4">
      <t>ア</t>
    </rPh>
    <phoneticPr fontId="2"/>
  </si>
  <si>
    <t>（１本/㎏　）</t>
    <rPh sb="2" eb="3">
      <t>ホン</t>
    </rPh>
    <phoneticPr fontId="2"/>
  </si>
  <si>
    <t>対する</t>
    <rPh sb="0" eb="1">
      <t>タイ</t>
    </rPh>
    <phoneticPr fontId="2"/>
  </si>
  <si>
    <t>収穫量(生産量)</t>
    <rPh sb="0" eb="2">
      <t>シュウカク</t>
    </rPh>
    <rPh sb="2" eb="3">
      <t>リョウ</t>
    </rPh>
    <rPh sb="4" eb="7">
      <t>セイサンリョウ</t>
    </rPh>
    <phoneticPr fontId="2"/>
  </si>
  <si>
    <t>出荷率(％)</t>
    <rPh sb="0" eb="2">
      <t>シュッカ</t>
    </rPh>
    <rPh sb="2" eb="3">
      <t>リツ</t>
    </rPh>
    <phoneticPr fontId="2"/>
  </si>
  <si>
    <t>収量(販売量)</t>
    <rPh sb="0" eb="2">
      <t>シュウリョウ</t>
    </rPh>
    <rPh sb="3" eb="6">
      <t>ハンバイリョウ</t>
    </rPh>
    <phoneticPr fontId="2"/>
  </si>
  <si>
    <t>農協</t>
    <rPh sb="0" eb="2">
      <t>ノウキョウ</t>
    </rPh>
    <phoneticPr fontId="2"/>
  </si>
  <si>
    <t>％</t>
    <phoneticPr fontId="2"/>
  </si>
  <si>
    <t>当たり</t>
    <rPh sb="0" eb="1">
      <t>ア</t>
    </rPh>
    <phoneticPr fontId="2"/>
  </si>
  <si>
    <t>割合</t>
    <rPh sb="0" eb="2">
      <t>ワリアイ</t>
    </rPh>
    <phoneticPr fontId="2"/>
  </si>
  <si>
    <t>分</t>
    <rPh sb="0" eb="1">
      <t>ブン</t>
    </rPh>
    <phoneticPr fontId="2"/>
  </si>
  <si>
    <t>×</t>
    <phoneticPr fontId="2"/>
  </si>
  <si>
    <t>＝</t>
    <phoneticPr fontId="2"/>
  </si>
  <si>
    <t>出荷期間</t>
    <rPh sb="0" eb="2">
      <t>シュッカ</t>
    </rPh>
    <rPh sb="2" eb="4">
      <t>キカン</t>
    </rPh>
    <phoneticPr fontId="2"/>
  </si>
  <si>
    <t>週間</t>
    <rPh sb="0" eb="2">
      <t>シュウカン</t>
    </rPh>
    <phoneticPr fontId="2"/>
  </si>
  <si>
    <t>ファーマーズ</t>
    <phoneticPr fontId="2"/>
  </si>
  <si>
    <t>％</t>
    <phoneticPr fontId="2"/>
  </si>
  <si>
    <t>生産額</t>
    <rPh sb="0" eb="3">
      <t>セイサンガク</t>
    </rPh>
    <phoneticPr fontId="2"/>
  </si>
  <si>
    <t>収量</t>
    <rPh sb="0" eb="2">
      <t>シュウリョウ</t>
    </rPh>
    <phoneticPr fontId="2"/>
  </si>
  <si>
    <t>単価</t>
    <rPh sb="0" eb="2">
      <t>タンカ</t>
    </rPh>
    <phoneticPr fontId="2"/>
  </si>
  <si>
    <t>粗収益</t>
    <rPh sb="0" eb="1">
      <t>ソシュ</t>
    </rPh>
    <rPh sb="1" eb="3">
      <t>シュウエキ</t>
    </rPh>
    <phoneticPr fontId="2"/>
  </si>
  <si>
    <t>市場</t>
    <rPh sb="0" eb="2">
      <t>イチバ</t>
    </rPh>
    <phoneticPr fontId="2"/>
  </si>
  <si>
    <t>％</t>
    <phoneticPr fontId="2"/>
  </si>
  <si>
    <t>種苗費</t>
    <rPh sb="0" eb="2">
      <t>シュビョウ</t>
    </rPh>
    <rPh sb="2" eb="3">
      <t>ヒ</t>
    </rPh>
    <phoneticPr fontId="2"/>
  </si>
  <si>
    <t>別</t>
    <rPh sb="0" eb="1">
      <t>ベツ</t>
    </rPh>
    <phoneticPr fontId="2"/>
  </si>
  <si>
    <t>肥料費</t>
    <rPh sb="0" eb="3">
      <t>ヒリョウヒ</t>
    </rPh>
    <phoneticPr fontId="2"/>
  </si>
  <si>
    <t>右表参照</t>
    <rPh sb="0" eb="1">
      <t>ミギ</t>
    </rPh>
    <rPh sb="1" eb="2">
      <t>ヒョウ</t>
    </rPh>
    <rPh sb="2" eb="4">
      <t>サンショウ</t>
    </rPh>
    <phoneticPr fontId="2"/>
  </si>
  <si>
    <t>粗</t>
    <rPh sb="0" eb="1">
      <t>ソ</t>
    </rPh>
    <phoneticPr fontId="2"/>
  </si>
  <si>
    <t>配送運賃１本</t>
    <rPh sb="0" eb="2">
      <t>ハイソウ</t>
    </rPh>
    <rPh sb="2" eb="4">
      <t>ウンチン</t>
    </rPh>
    <rPh sb="5" eb="6">
      <t>ホン</t>
    </rPh>
    <phoneticPr fontId="2"/>
  </si>
  <si>
    <t>収</t>
    <rPh sb="0" eb="1">
      <t>シュウ</t>
    </rPh>
    <phoneticPr fontId="2"/>
  </si>
  <si>
    <t>包装資材１本</t>
    <rPh sb="0" eb="2">
      <t>ホウソウ</t>
    </rPh>
    <rPh sb="2" eb="4">
      <t>シザイ</t>
    </rPh>
    <rPh sb="5" eb="6">
      <t>ホン</t>
    </rPh>
    <phoneticPr fontId="2"/>
  </si>
  <si>
    <t>光熱動力費</t>
    <rPh sb="0" eb="2">
      <t>コウネツ</t>
    </rPh>
    <rPh sb="2" eb="5">
      <t>ドウリョクヒ</t>
    </rPh>
    <phoneticPr fontId="2"/>
  </si>
  <si>
    <t>益</t>
    <rPh sb="0" eb="1">
      <t>エキ</t>
    </rPh>
    <phoneticPr fontId="2"/>
  </si>
  <si>
    <t>合  計</t>
    <rPh sb="0" eb="4">
      <t>ゴウケイ</t>
    </rPh>
    <phoneticPr fontId="2"/>
  </si>
  <si>
    <t>経</t>
    <rPh sb="0" eb="1">
      <t>ケイエイ</t>
    </rPh>
    <phoneticPr fontId="2"/>
  </si>
  <si>
    <t>品名</t>
    <rPh sb="0" eb="2">
      <t>ヒンメイ</t>
    </rPh>
    <phoneticPr fontId="2"/>
  </si>
  <si>
    <t>数量</t>
    <rPh sb="0" eb="2">
      <t>スウリョウ</t>
    </rPh>
    <phoneticPr fontId="2"/>
  </si>
  <si>
    <t>単価(税込)</t>
    <rPh sb="0" eb="2">
      <t>タンカ</t>
    </rPh>
    <rPh sb="3" eb="4">
      <t>ゼイ</t>
    </rPh>
    <rPh sb="4" eb="5">
      <t>コ</t>
    </rPh>
    <phoneticPr fontId="2"/>
  </si>
  <si>
    <t>重量</t>
    <rPh sb="0" eb="2">
      <t>ジュウリョウ</t>
    </rPh>
    <phoneticPr fontId="2"/>
  </si>
  <si>
    <t>(単位)</t>
    <rPh sb="1" eb="3">
      <t>タンイ</t>
    </rPh>
    <phoneticPr fontId="2"/>
  </si>
  <si>
    <t>金額(税込)</t>
    <rPh sb="0" eb="2">
      <t>キンガク</t>
    </rPh>
    <rPh sb="3" eb="5">
      <t>ゼイコ</t>
    </rPh>
    <phoneticPr fontId="2"/>
  </si>
  <si>
    <t>水利費</t>
    <rPh sb="0" eb="2">
      <t>スイリ</t>
    </rPh>
    <rPh sb="2" eb="3">
      <t>ヒ</t>
    </rPh>
    <phoneticPr fontId="2"/>
  </si>
  <si>
    <t>kg</t>
    <phoneticPr fontId="2"/>
  </si>
  <si>
    <t>賃借料・小作料</t>
    <rPh sb="0" eb="2">
      <t>チンシャク</t>
    </rPh>
    <rPh sb="2" eb="3">
      <t>リョウ</t>
    </rPh>
    <rPh sb="4" eb="7">
      <t>コサクリョウ</t>
    </rPh>
    <phoneticPr fontId="2"/>
  </si>
  <si>
    <t>減価償却費</t>
    <rPh sb="0" eb="2">
      <t>ゲンカ</t>
    </rPh>
    <rPh sb="2" eb="5">
      <t>ショウキャクヒ</t>
    </rPh>
    <phoneticPr fontId="2"/>
  </si>
  <si>
    <t>建物・施設</t>
    <rPh sb="0" eb="2">
      <t>タテモノ</t>
    </rPh>
    <rPh sb="3" eb="5">
      <t>シセツ</t>
    </rPh>
    <phoneticPr fontId="2"/>
  </si>
  <si>
    <t>営</t>
    <rPh sb="0" eb="1">
      <t>エイ</t>
    </rPh>
    <phoneticPr fontId="2"/>
  </si>
  <si>
    <t>大農具</t>
    <rPh sb="0" eb="1">
      <t>ダイ</t>
    </rPh>
    <rPh sb="1" eb="2">
      <t>ノウ</t>
    </rPh>
    <rPh sb="2" eb="3">
      <t>グ</t>
    </rPh>
    <phoneticPr fontId="2"/>
  </si>
  <si>
    <t>肥料合計</t>
    <rPh sb="0" eb="2">
      <t>ヒリョウ</t>
    </rPh>
    <rPh sb="2" eb="4">
      <t>ゴウケイ</t>
    </rPh>
    <phoneticPr fontId="2"/>
  </si>
  <si>
    <t>大植物</t>
    <rPh sb="0" eb="1">
      <t>ダイ</t>
    </rPh>
    <rPh sb="1" eb="3">
      <t>ショクブツ</t>
    </rPh>
    <phoneticPr fontId="2"/>
  </si>
  <si>
    <t>cc</t>
    <phoneticPr fontId="2"/>
  </si>
  <si>
    <t>償却資産修繕費</t>
    <rPh sb="0" eb="2">
      <t>ショウキャク</t>
    </rPh>
    <rPh sb="2" eb="4">
      <t>シサン</t>
    </rPh>
    <rPh sb="4" eb="6">
      <t>シュウゼン</t>
    </rPh>
    <rPh sb="6" eb="7">
      <t>ヒ</t>
    </rPh>
    <phoneticPr fontId="2"/>
  </si>
  <si>
    <t>農</t>
    <rPh sb="0" eb="1">
      <t>ノウ</t>
    </rPh>
    <phoneticPr fontId="2"/>
  </si>
  <si>
    <t>g</t>
    <phoneticPr fontId="2"/>
  </si>
  <si>
    <t>畜力費</t>
    <rPh sb="0" eb="1">
      <t>チク</t>
    </rPh>
    <rPh sb="1" eb="2">
      <t>リョク</t>
    </rPh>
    <rPh sb="2" eb="3">
      <t>ヒ</t>
    </rPh>
    <phoneticPr fontId="2"/>
  </si>
  <si>
    <t>費</t>
    <rPh sb="0" eb="1">
      <t>ヒ</t>
    </rPh>
    <phoneticPr fontId="2"/>
  </si>
  <si>
    <t>雇用労賃</t>
    <rPh sb="0" eb="2">
      <t>コヨウ</t>
    </rPh>
    <rPh sb="2" eb="4">
      <t>ロウチン</t>
    </rPh>
    <phoneticPr fontId="2"/>
  </si>
  <si>
    <t>薬</t>
    <rPh sb="0" eb="1">
      <t>ヤク</t>
    </rPh>
    <phoneticPr fontId="2"/>
  </si>
  <si>
    <t>g</t>
    <phoneticPr fontId="2"/>
  </si>
  <si>
    <t>cc</t>
    <phoneticPr fontId="2"/>
  </si>
  <si>
    <t>販売経費</t>
    <rPh sb="0" eb="2">
      <t>ハンバイ</t>
    </rPh>
    <rPh sb="2" eb="4">
      <t>ケイヒ</t>
    </rPh>
    <phoneticPr fontId="2"/>
  </si>
  <si>
    <t>cc</t>
    <phoneticPr fontId="2"/>
  </si>
  <si>
    <t>包装資材費</t>
    <rPh sb="0" eb="2">
      <t>ホウソウ</t>
    </rPh>
    <rPh sb="2" eb="4">
      <t>シザイ</t>
    </rPh>
    <rPh sb="4" eb="5">
      <t>ヒ</t>
    </rPh>
    <phoneticPr fontId="2"/>
  </si>
  <si>
    <t>g</t>
    <phoneticPr fontId="2"/>
  </si>
  <si>
    <t>経営費計</t>
    <rPh sb="0" eb="2">
      <t>ケイエイ</t>
    </rPh>
    <rPh sb="2" eb="3">
      <t>ヒ</t>
    </rPh>
    <rPh sb="3" eb="4">
      <t>ケイ</t>
    </rPh>
    <phoneticPr fontId="2"/>
  </si>
  <si>
    <t>g</t>
    <phoneticPr fontId="2"/>
  </si>
  <si>
    <t>所得</t>
    <rPh sb="0" eb="2">
      <t>ショトク</t>
    </rPh>
    <phoneticPr fontId="2"/>
  </si>
  <si>
    <t>所得率</t>
    <rPh sb="0" eb="3">
      <t>ショトクリツ</t>
    </rPh>
    <phoneticPr fontId="2"/>
  </si>
  <si>
    <t>cc</t>
    <phoneticPr fontId="2"/>
  </si>
  <si>
    <t>農薬合計</t>
    <rPh sb="0" eb="2">
      <t>ノウヤク</t>
    </rPh>
    <rPh sb="2" eb="4">
      <t>ゴウケイ</t>
    </rPh>
    <phoneticPr fontId="2"/>
  </si>
  <si>
    <t>自家労働評価額</t>
    <rPh sb="0" eb="2">
      <t>ジカ</t>
    </rPh>
    <rPh sb="2" eb="4">
      <t>ロウドウ</t>
    </rPh>
    <rPh sb="4" eb="6">
      <t>ヒョウカ</t>
    </rPh>
    <rPh sb="6" eb="7">
      <t>ガク</t>
    </rPh>
    <phoneticPr fontId="2"/>
  </si>
  <si>
    <t>単価(税抜)</t>
    <rPh sb="0" eb="2">
      <t>タンカ</t>
    </rPh>
    <rPh sb="3" eb="4">
      <t>ゼイ</t>
    </rPh>
    <rPh sb="4" eb="5">
      <t>ヌ</t>
    </rPh>
    <phoneticPr fontId="2"/>
  </si>
  <si>
    <t>使用
回数</t>
    <rPh sb="0" eb="2">
      <t>シヨウ</t>
    </rPh>
    <rPh sb="3" eb="5">
      <t>カイスウ</t>
    </rPh>
    <phoneticPr fontId="2"/>
  </si>
  <si>
    <t>使用回数</t>
    <rPh sb="0" eb="2">
      <t>シヨウ</t>
    </rPh>
    <rPh sb="2" eb="4">
      <t>カイスウ</t>
    </rPh>
    <phoneticPr fontId="2"/>
  </si>
  <si>
    <t>自作地地代</t>
    <rPh sb="0" eb="3">
      <t>ジサクチ</t>
    </rPh>
    <rPh sb="3" eb="5">
      <t>チダイ</t>
    </rPh>
    <phoneticPr fontId="2"/>
  </si>
  <si>
    <t>ℓ</t>
    <phoneticPr fontId="2"/>
  </si>
  <si>
    <t>個</t>
    <rPh sb="0" eb="1">
      <t>コ</t>
    </rPh>
    <phoneticPr fontId="2"/>
  </si>
  <si>
    <t>経営資本利子</t>
    <rPh sb="0" eb="2">
      <t>ケイエイ</t>
    </rPh>
    <rPh sb="2" eb="4">
      <t>シホン</t>
    </rPh>
    <rPh sb="4" eb="6">
      <t>リシ</t>
    </rPh>
    <phoneticPr fontId="2"/>
  </si>
  <si>
    <t>ℓ</t>
    <phoneticPr fontId="2"/>
  </si>
  <si>
    <t>第１次生産費</t>
    <rPh sb="0" eb="1">
      <t>ダイ</t>
    </rPh>
    <rPh sb="2" eb="3">
      <t>ジ</t>
    </rPh>
    <rPh sb="3" eb="6">
      <t>セイサンヒ</t>
    </rPh>
    <phoneticPr fontId="2"/>
  </si>
  <si>
    <t>第２次生産費</t>
    <rPh sb="0" eb="1">
      <t>ダイ</t>
    </rPh>
    <rPh sb="2" eb="3">
      <t>ジ</t>
    </rPh>
    <rPh sb="3" eb="6">
      <t>セイサンヒ</t>
    </rPh>
    <phoneticPr fontId="2"/>
  </si>
  <si>
    <t>諸</t>
    <rPh sb="0" eb="1">
      <t>ショ</t>
    </rPh>
    <phoneticPr fontId="2"/>
  </si>
  <si>
    <t>原単位集計表の続き</t>
    <rPh sb="0" eb="1">
      <t>ゲン</t>
    </rPh>
    <rPh sb="1" eb="3">
      <t>タンイ</t>
    </rPh>
    <rPh sb="3" eb="5">
      <t>シュウケイ</t>
    </rPh>
    <rPh sb="5" eb="6">
      <t>ヒョウ</t>
    </rPh>
    <rPh sb="7" eb="8">
      <t>ツヅ</t>
    </rPh>
    <phoneticPr fontId="2"/>
  </si>
  <si>
    <t>内容及び数量</t>
    <rPh sb="0" eb="2">
      <t>ナイヨウ</t>
    </rPh>
    <rPh sb="2" eb="3">
      <t>オヨ</t>
    </rPh>
    <rPh sb="4" eb="6">
      <t>スウリョウ</t>
    </rPh>
    <phoneticPr fontId="2"/>
  </si>
  <si>
    <t>材</t>
    <rPh sb="0" eb="1">
      <t>ザイ</t>
    </rPh>
    <phoneticPr fontId="2"/>
  </si>
  <si>
    <t>cc</t>
    <phoneticPr fontId="2"/>
  </si>
  <si>
    <t>料</t>
    <rPh sb="0" eb="1">
      <t>リョウ</t>
    </rPh>
    <phoneticPr fontId="2"/>
  </si>
  <si>
    <t>m</t>
    <phoneticPr fontId="2"/>
  </si>
  <si>
    <t>m</t>
    <phoneticPr fontId="2"/>
  </si>
  <si>
    <t>諸材料費合計</t>
    <rPh sb="0" eb="1">
      <t>ショ</t>
    </rPh>
    <rPh sb="1" eb="3">
      <t>ザイリョウ</t>
    </rPh>
    <rPh sb="3" eb="4">
      <t>ヒ</t>
    </rPh>
    <rPh sb="4" eb="6">
      <t>ゴウケイ</t>
    </rPh>
    <phoneticPr fontId="2"/>
  </si>
  <si>
    <t>- 8 -</t>
    <phoneticPr fontId="2"/>
  </si>
  <si>
    <t>１０㌃当たり</t>
    <rPh sb="3" eb="4">
      <t>ア</t>
    </rPh>
    <phoneticPr fontId="2"/>
  </si>
  <si>
    <t>％</t>
    <phoneticPr fontId="2"/>
  </si>
  <si>
    <t>×</t>
    <phoneticPr fontId="2"/>
  </si>
  <si>
    <t>＝</t>
    <phoneticPr fontId="2"/>
  </si>
  <si>
    <t>ケ月</t>
    <rPh sb="1" eb="2">
      <t>ツキ</t>
    </rPh>
    <phoneticPr fontId="2"/>
  </si>
  <si>
    <t>ファーマーズ</t>
    <phoneticPr fontId="2"/>
  </si>
  <si>
    <t>％</t>
    <phoneticPr fontId="2"/>
  </si>
  <si>
    <t>合    計</t>
    <rPh sb="0" eb="6">
      <t>ゴウケイ</t>
    </rPh>
    <phoneticPr fontId="2"/>
  </si>
  <si>
    <t>kg</t>
    <phoneticPr fontId="2"/>
  </si>
  <si>
    <t>cc</t>
    <phoneticPr fontId="2"/>
  </si>
  <si>
    <t>％</t>
    <phoneticPr fontId="2"/>
  </si>
  <si>
    <t>ℓ</t>
    <phoneticPr fontId="2"/>
  </si>
  <si>
    <t>m</t>
    <phoneticPr fontId="2"/>
  </si>
  <si>
    <t>m</t>
    <phoneticPr fontId="2"/>
  </si>
  <si>
    <t>- 9 -</t>
    <phoneticPr fontId="2"/>
  </si>
  <si>
    <t>％</t>
    <phoneticPr fontId="2"/>
  </si>
  <si>
    <t>×</t>
    <phoneticPr fontId="2"/>
  </si>
  <si>
    <t>＝</t>
    <phoneticPr fontId="2"/>
  </si>
  <si>
    <t>ファーマーズ</t>
    <phoneticPr fontId="2"/>
  </si>
  <si>
    <t>％</t>
    <phoneticPr fontId="2"/>
  </si>
  <si>
    <t>合   計</t>
    <rPh sb="0" eb="5">
      <t>ゴウケイ</t>
    </rPh>
    <phoneticPr fontId="2"/>
  </si>
  <si>
    <t>kg</t>
    <phoneticPr fontId="2"/>
  </si>
  <si>
    <t>別紙参照</t>
    <rPh sb="0" eb="2">
      <t>ベッシ</t>
    </rPh>
    <rPh sb="2" eb="4">
      <t>サンショウ</t>
    </rPh>
    <phoneticPr fontId="2"/>
  </si>
  <si>
    <t>g</t>
    <phoneticPr fontId="2"/>
  </si>
  <si>
    <t>g</t>
    <phoneticPr fontId="2"/>
  </si>
  <si>
    <t>cc</t>
    <phoneticPr fontId="2"/>
  </si>
  <si>
    <t>cc</t>
    <phoneticPr fontId="2"/>
  </si>
  <si>
    <t>％</t>
    <phoneticPr fontId="2"/>
  </si>
  <si>
    <t>ℓ</t>
    <phoneticPr fontId="2"/>
  </si>
  <si>
    <t>- 10 -</t>
    <phoneticPr fontId="2"/>
  </si>
  <si>
    <t>所 有 固 定 資 本 償 却 費 ・ 修 繕 費 整 理 表</t>
    <rPh sb="0" eb="3">
      <t>ショユウ</t>
    </rPh>
    <rPh sb="4" eb="7">
      <t>コテイ</t>
    </rPh>
    <rPh sb="8" eb="11">
      <t>シホン</t>
    </rPh>
    <rPh sb="12" eb="17">
      <t>ショウキャクヒ</t>
    </rPh>
    <rPh sb="20" eb="25">
      <t>シュウゼンヒ</t>
    </rPh>
    <rPh sb="26" eb="29">
      <t>セイリ</t>
    </rPh>
    <rPh sb="30" eb="31">
      <t>ヒョウ</t>
    </rPh>
    <phoneticPr fontId="2"/>
  </si>
  <si>
    <t xml:space="preserve">   年　度　別　減　価　償　却　費　推　移　表　</t>
    <rPh sb="3" eb="8">
      <t>ネンドベツ</t>
    </rPh>
    <rPh sb="9" eb="12">
      <t>ゲンカ</t>
    </rPh>
    <rPh sb="13" eb="18">
      <t>ショウキャクヒ</t>
    </rPh>
    <rPh sb="19" eb="22">
      <t>スイイ</t>
    </rPh>
    <rPh sb="23" eb="24">
      <t>ヒョウ</t>
    </rPh>
    <phoneticPr fontId="2"/>
  </si>
  <si>
    <t>氏名：</t>
    <rPh sb="0" eb="2">
      <t>シメイ</t>
    </rPh>
    <phoneticPr fontId="2"/>
  </si>
  <si>
    <t>作成日：</t>
    <rPh sb="0" eb="3">
      <t>サクセイビ</t>
    </rPh>
    <phoneticPr fontId="2"/>
  </si>
  <si>
    <t>単位：円</t>
    <rPh sb="0" eb="2">
      <t>タンイ</t>
    </rPh>
    <rPh sb="3" eb="4">
      <t>エン</t>
    </rPh>
    <phoneticPr fontId="2"/>
  </si>
  <si>
    <t>名　　　　称</t>
    <rPh sb="0" eb="6">
      <t>メイショウ</t>
    </rPh>
    <phoneticPr fontId="2"/>
  </si>
  <si>
    <t>台数・面積</t>
    <rPh sb="0" eb="1">
      <t>ダイ</t>
    </rPh>
    <rPh sb="1" eb="2">
      <t>スウ</t>
    </rPh>
    <rPh sb="3" eb="5">
      <t>メンセキ</t>
    </rPh>
    <phoneticPr fontId="2"/>
  </si>
  <si>
    <t>型式・構造</t>
    <rPh sb="0" eb="2">
      <t>カタシキ</t>
    </rPh>
    <rPh sb="3" eb="5">
      <t>コウゾウ</t>
    </rPh>
    <phoneticPr fontId="2"/>
  </si>
  <si>
    <t>新調価格</t>
    <rPh sb="0" eb="2">
      <t>シンチョウ</t>
    </rPh>
    <rPh sb="2" eb="4">
      <t>カカク</t>
    </rPh>
    <phoneticPr fontId="2"/>
  </si>
  <si>
    <t>取得年度</t>
    <rPh sb="0" eb="2">
      <t>シュトク</t>
    </rPh>
    <rPh sb="2" eb="3">
      <t>ネン</t>
    </rPh>
    <rPh sb="3" eb="4">
      <t>ド</t>
    </rPh>
    <phoneticPr fontId="2"/>
  </si>
  <si>
    <t>残存割合</t>
    <rPh sb="0" eb="2">
      <t>ザンゾン</t>
    </rPh>
    <rPh sb="2" eb="4">
      <t>ワリアイ</t>
    </rPh>
    <phoneticPr fontId="2"/>
  </si>
  <si>
    <t>償却費</t>
    <rPh sb="0" eb="3">
      <t>ショウキャクヒ</t>
    </rPh>
    <phoneticPr fontId="2"/>
  </si>
  <si>
    <t>耐用年数</t>
    <rPh sb="0" eb="2">
      <t>タイヨウ</t>
    </rPh>
    <rPh sb="2" eb="4">
      <t>ネンスウ</t>
    </rPh>
    <phoneticPr fontId="2"/>
  </si>
  <si>
    <t>年償却費</t>
    <rPh sb="0" eb="1">
      <t>ネン</t>
    </rPh>
    <rPh sb="1" eb="4">
      <t>ショウキャクヒ</t>
    </rPh>
    <phoneticPr fontId="2"/>
  </si>
  <si>
    <t>修繕費係数</t>
    <rPh sb="0" eb="3">
      <t>シュウゼンヒ</t>
    </rPh>
    <rPh sb="3" eb="5">
      <t>ケイスウ</t>
    </rPh>
    <phoneticPr fontId="2"/>
  </si>
  <si>
    <t>年間修繕費</t>
    <rPh sb="0" eb="2">
      <t>ネンカン</t>
    </rPh>
    <rPh sb="2" eb="5">
      <t>シュウゼンヒ</t>
    </rPh>
    <phoneticPr fontId="2"/>
  </si>
  <si>
    <t>備      考</t>
    <rPh sb="0" eb="8">
      <t>ビコウ</t>
    </rPh>
    <phoneticPr fontId="2"/>
  </si>
  <si>
    <t>①</t>
    <phoneticPr fontId="2"/>
  </si>
  <si>
    <t>（西暦）</t>
    <rPh sb="1" eb="3">
      <t>セイレキ</t>
    </rPh>
    <phoneticPr fontId="2"/>
  </si>
  <si>
    <t>（％）②</t>
    <phoneticPr fontId="2"/>
  </si>
  <si>
    <t>③＝①×(1-②/100)</t>
    <phoneticPr fontId="2"/>
  </si>
  <si>
    <t>④</t>
    <phoneticPr fontId="2"/>
  </si>
  <si>
    <t>⑤＝③／④</t>
    <phoneticPr fontId="2"/>
  </si>
  <si>
    <t>⑥</t>
    <phoneticPr fontId="2"/>
  </si>
  <si>
    <t>⑦＝①×⑥÷④</t>
    <phoneticPr fontId="2"/>
  </si>
  <si>
    <t>大　　農　　具</t>
    <rPh sb="0" eb="1">
      <t>ダイ</t>
    </rPh>
    <rPh sb="3" eb="7">
      <t>ノウグ</t>
    </rPh>
    <phoneticPr fontId="2"/>
  </si>
  <si>
    <t>現　　　　況</t>
    <rPh sb="0" eb="6">
      <t>ゲンキョウ</t>
    </rPh>
    <phoneticPr fontId="2"/>
  </si>
  <si>
    <t>大　　  農  　　具</t>
    <rPh sb="0" eb="1">
      <t>ダイ</t>
    </rPh>
    <rPh sb="5" eb="11">
      <t>ノウキグ</t>
    </rPh>
    <phoneticPr fontId="2"/>
  </si>
  <si>
    <t>小計（現況分）</t>
    <rPh sb="0" eb="2">
      <t>ショウケイ</t>
    </rPh>
    <rPh sb="3" eb="5">
      <t>ゲンキョウ</t>
    </rPh>
    <rPh sb="5" eb="6">
      <t>ブン</t>
    </rPh>
    <phoneticPr fontId="2"/>
  </si>
  <si>
    <t>新規購入（更新）</t>
    <rPh sb="0" eb="2">
      <t>シンキ</t>
    </rPh>
    <rPh sb="2" eb="4">
      <t>コウニュウ</t>
    </rPh>
    <rPh sb="5" eb="7">
      <t>コウシン</t>
    </rPh>
    <phoneticPr fontId="2"/>
  </si>
  <si>
    <t>新　規　導　入</t>
    <rPh sb="0" eb="3">
      <t>シンキ</t>
    </rPh>
    <rPh sb="4" eb="7">
      <t>ドウニュウ</t>
    </rPh>
    <phoneticPr fontId="2"/>
  </si>
  <si>
    <t>目標償却費合計</t>
    <rPh sb="0" eb="2">
      <t>モクヒョウ</t>
    </rPh>
    <rPh sb="2" eb="4">
      <t>ショウキャク</t>
    </rPh>
    <rPh sb="4" eb="5">
      <t>ヒ</t>
    </rPh>
    <rPh sb="5" eb="7">
      <t>ゴウケイ</t>
    </rPh>
    <phoneticPr fontId="2"/>
  </si>
  <si>
    <t>小計（新規分）</t>
    <rPh sb="0" eb="2">
      <t>ショウケイ</t>
    </rPh>
    <rPh sb="3" eb="5">
      <t>シンキ</t>
    </rPh>
    <rPh sb="5" eb="6">
      <t>ブン</t>
    </rPh>
    <phoneticPr fontId="2"/>
  </si>
  <si>
    <t>合計（大農具）</t>
    <rPh sb="0" eb="2">
      <t>ゴウケイ</t>
    </rPh>
    <rPh sb="3" eb="4">
      <t>ダイ</t>
    </rPh>
    <rPh sb="4" eb="6">
      <t>ノウグ</t>
    </rPh>
    <phoneticPr fontId="2"/>
  </si>
  <si>
    <t>施　　　　設</t>
    <rPh sb="0" eb="6">
      <t>シセツ</t>
    </rPh>
    <phoneticPr fontId="2"/>
  </si>
  <si>
    <t>施　　　　　　　設</t>
    <rPh sb="0" eb="9">
      <t>シセツ</t>
    </rPh>
    <phoneticPr fontId="2"/>
  </si>
  <si>
    <t>現　　　　　況</t>
    <rPh sb="0" eb="7">
      <t>ゲンキョウ</t>
    </rPh>
    <phoneticPr fontId="2"/>
  </si>
  <si>
    <t>現況償却費合計</t>
    <rPh sb="0" eb="2">
      <t>ゲンキョウ</t>
    </rPh>
    <rPh sb="2" eb="5">
      <t>ショウキャクヒ</t>
    </rPh>
    <rPh sb="5" eb="7">
      <t>ゴウケイ</t>
    </rPh>
    <phoneticPr fontId="2"/>
  </si>
  <si>
    <t>新規建設（更新）</t>
    <rPh sb="0" eb="2">
      <t>シンキ</t>
    </rPh>
    <rPh sb="2" eb="4">
      <t>ケンセツ</t>
    </rPh>
    <rPh sb="5" eb="7">
      <t>コウシン</t>
    </rPh>
    <phoneticPr fontId="2"/>
  </si>
  <si>
    <t>新規建設</t>
    <rPh sb="0" eb="2">
      <t>シンキ</t>
    </rPh>
    <rPh sb="2" eb="4">
      <t>ケンセツ</t>
    </rPh>
    <phoneticPr fontId="2"/>
  </si>
  <si>
    <t>合計（施設）</t>
    <rPh sb="0" eb="2">
      <t>ゴウケイ</t>
    </rPh>
    <rPh sb="3" eb="5">
      <t>シセツ</t>
    </rPh>
    <phoneticPr fontId="2"/>
  </si>
  <si>
    <t>※備考欄に取得財産の経緯等（補助事業で導入・中古取得・更新・新規等）を記入する。</t>
    <rPh sb="1" eb="4">
      <t>ビコウラン</t>
    </rPh>
    <rPh sb="5" eb="7">
      <t>シュトク</t>
    </rPh>
    <rPh sb="7" eb="9">
      <t>ザイサン</t>
    </rPh>
    <rPh sb="10" eb="12">
      <t>ケイイ</t>
    </rPh>
    <rPh sb="12" eb="13">
      <t>トウ</t>
    </rPh>
    <rPh sb="14" eb="16">
      <t>ホジョ</t>
    </rPh>
    <rPh sb="16" eb="18">
      <t>ジギョウ</t>
    </rPh>
    <rPh sb="19" eb="21">
      <t>ドウニュウ</t>
    </rPh>
    <rPh sb="22" eb="24">
      <t>チュウコ</t>
    </rPh>
    <rPh sb="24" eb="26">
      <t>シュトク</t>
    </rPh>
    <rPh sb="27" eb="29">
      <t>コウシン</t>
    </rPh>
    <rPh sb="30" eb="32">
      <t>シンキ</t>
    </rPh>
    <rPh sb="32" eb="33">
      <t>トウ</t>
    </rPh>
    <rPh sb="35" eb="37">
      <t>キニュウ</t>
    </rPh>
    <phoneticPr fontId="2"/>
  </si>
  <si>
    <t>総計（大農具＋施設）</t>
    <rPh sb="0" eb="1">
      <t>ソウ</t>
    </rPh>
    <rPh sb="1" eb="2">
      <t>ケイ</t>
    </rPh>
    <rPh sb="3" eb="6">
      <t>ダイノウグ</t>
    </rPh>
    <rPh sb="7" eb="9">
      <t>シセツ</t>
    </rPh>
    <phoneticPr fontId="2"/>
  </si>
  <si>
    <t>現況</t>
    <rPh sb="0" eb="2">
      <t>ゲンキョウ</t>
    </rPh>
    <phoneticPr fontId="5"/>
  </si>
  <si>
    <t>1年目</t>
    <rPh sb="1" eb="3">
      <t>ネンメ</t>
    </rPh>
    <phoneticPr fontId="5"/>
  </si>
  <si>
    <t>2年目</t>
    <rPh sb="1" eb="3">
      <t>ネンメ</t>
    </rPh>
    <phoneticPr fontId="5"/>
  </si>
  <si>
    <t>3年目</t>
    <rPh sb="1" eb="3">
      <t>ネンメ</t>
    </rPh>
    <phoneticPr fontId="5"/>
  </si>
  <si>
    <t>4年目</t>
    <rPh sb="1" eb="3">
      <t>ネンメ</t>
    </rPh>
    <phoneticPr fontId="5"/>
  </si>
  <si>
    <t>5年目</t>
    <rPh sb="1" eb="3">
      <t>ネンメ</t>
    </rPh>
    <phoneticPr fontId="5"/>
  </si>
  <si>
    <t>減価償却参考1/2</t>
    <rPh sb="0" eb="1">
      <t>ゲンカ</t>
    </rPh>
    <rPh sb="1" eb="3">
      <t>ショウキャク</t>
    </rPh>
    <rPh sb="3" eb="4">
      <t>サンコウ</t>
    </rPh>
    <phoneticPr fontId="5"/>
  </si>
  <si>
    <t>減価償却参考2/2</t>
    <rPh sb="0" eb="1">
      <t>ゲンカ</t>
    </rPh>
    <rPh sb="1" eb="3">
      <t>ショウキャク</t>
    </rPh>
    <rPh sb="3" eb="4">
      <t>サンコウ</t>
    </rPh>
    <phoneticPr fontId="5"/>
  </si>
  <si>
    <t>本</t>
  </si>
  <si>
    <t>１０ａ当収量</t>
    <phoneticPr fontId="2"/>
  </si>
  <si>
    <t>出荷数量</t>
    <phoneticPr fontId="2"/>
  </si>
  <si>
    <t>販売単価</t>
    <phoneticPr fontId="2"/>
  </si>
  <si>
    <t>円</t>
    <phoneticPr fontId="2"/>
  </si>
  <si>
    <t>金額</t>
    <phoneticPr fontId="2"/>
  </si>
  <si>
    <t>肥料費</t>
    <phoneticPr fontId="2"/>
  </si>
  <si>
    <t>農薬費</t>
    <phoneticPr fontId="2"/>
  </si>
  <si>
    <t>諸材料費</t>
    <phoneticPr fontId="2"/>
  </si>
  <si>
    <t>配送運賃</t>
    <phoneticPr fontId="2"/>
  </si>
  <si>
    <t>小計（Ｄ）</t>
    <phoneticPr fontId="2"/>
  </si>
  <si>
    <t>作物名</t>
    <phoneticPr fontId="2"/>
  </si>
  <si>
    <t>作型</t>
    <phoneticPr fontId="2"/>
  </si>
  <si>
    <t>円</t>
    <phoneticPr fontId="2"/>
  </si>
  <si>
    <t>販売金額</t>
    <phoneticPr fontId="2"/>
  </si>
  <si>
    <t>作物収入計（Ｃ）</t>
    <phoneticPr fontId="2"/>
  </si>
  <si>
    <t>*</t>
    <phoneticPr fontId="2"/>
  </si>
  <si>
    <t>科目</t>
    <phoneticPr fontId="2"/>
  </si>
  <si>
    <t>金額</t>
    <phoneticPr fontId="2"/>
  </si>
  <si>
    <t>種苗費</t>
    <phoneticPr fontId="2"/>
  </si>
  <si>
    <t>水道光熱費</t>
    <phoneticPr fontId="2"/>
  </si>
  <si>
    <t>販売費</t>
    <phoneticPr fontId="2"/>
  </si>
  <si>
    <t>手数料</t>
    <phoneticPr fontId="2"/>
  </si>
  <si>
    <t>包装資材</t>
    <phoneticPr fontId="2"/>
  </si>
  <si>
    <t>不足労働時間</t>
    <rPh sb="0" eb="2">
      <t>フソク</t>
    </rPh>
    <rPh sb="2" eb="4">
      <t>ロウドウ</t>
    </rPh>
    <rPh sb="4" eb="6">
      <t>ジカン</t>
    </rPh>
    <phoneticPr fontId="5"/>
  </si>
  <si>
    <t>時間</t>
    <rPh sb="0" eb="2">
      <t>ジカン</t>
    </rPh>
    <phoneticPr fontId="5"/>
  </si>
  <si>
    <t xml:space="preserve">年　　作　　付　　け　　計　　画   </t>
    <rPh sb="0" eb="1">
      <t>トシ</t>
    </rPh>
    <rPh sb="3" eb="4">
      <t>サク</t>
    </rPh>
    <rPh sb="6" eb="7">
      <t>ヅケ</t>
    </rPh>
    <rPh sb="12" eb="13">
      <t>ケイ</t>
    </rPh>
    <rPh sb="15" eb="16">
      <t>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</si>
</sst>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1" formatCode="_ * #,##0_ ;_ * \-#,##0_ ;_ * &quot;-&quot;_ ;_ @_ "/>
    <numFmt numFmtId="176" formatCode="#,##0.0;&quot;△ &quot;#,##0.0"/>
    <numFmt numFmtId="177" formatCode="#,##0_ ;[Red]\-#,##0\ "/>
    <numFmt numFmtId="178" formatCode="#,##0_ "/>
    <numFmt numFmtId="179" formatCode="#,##0.0;[Red]\-#,##0.0"/>
    <numFmt numFmtId="180" formatCode="0.0_);[Red]\(0.0\)"/>
    <numFmt numFmtId="181" formatCode="#,##0.0_ "/>
    <numFmt numFmtId="182" formatCode="#,##0.00;&quot;△ &quot;#,##0.00"/>
    <numFmt numFmtId="183" formatCode="#,##0.0_ ;[Red]\-#,##0.0\ "/>
    <numFmt numFmtId="184" formatCode="#,##0.00_ "/>
    <numFmt numFmtId="185" formatCode="0.0_ "/>
    <numFmt numFmtId="186" formatCode="#,##0_);[Red]\(#,##0\)"/>
    <numFmt numFmtId="187" formatCode="0_);[Red]\(0\)"/>
    <numFmt numFmtId="188" formatCode="0.00_);[Red]\(0.00\)"/>
    <numFmt numFmtId="189" formatCode="#,##0.0_);[Red]\(#,##0.0\)"/>
    <numFmt numFmtId="190" formatCode="0.00_ "/>
    <numFmt numFmtId="191" formatCode="[DBNum3]&quot;令和&quot;#&quot;年度&quot;"/>
    <numFmt numFmtId="192" formatCode="[DBNum3]&quot;平成&quot;#&quot;年度&quot;"/>
    <numFmt numFmtId="193" formatCode="[DBNum3]#&quot;年度&quot;"/>
  </numFmts>
  <fonts count="4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4"/>
      <name val="HGP創英角ｺﾞｼｯｸUB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180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38" fontId="17" fillId="0" borderId="0" applyFont="0" applyFill="0" applyBorder="0" applyAlignment="0" applyProtection="0"/>
  </cellStyleXfs>
  <cellXfs count="1455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4" fillId="0" borderId="3" xfId="0" applyFont="1" applyBorder="1" applyAlignment="1"/>
    <xf numFmtId="0" fontId="4" fillId="0" borderId="2" xfId="0" applyFont="1" applyBorder="1" applyAlignment="1"/>
    <xf numFmtId="0" fontId="6" fillId="0" borderId="3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4" fillId="0" borderId="20" xfId="0" applyFont="1" applyBorder="1" applyAlignment="1"/>
    <xf numFmtId="0" fontId="4" fillId="0" borderId="1" xfId="0" applyFont="1" applyBorder="1" applyAlignment="1"/>
    <xf numFmtId="0" fontId="4" fillId="0" borderId="0" xfId="0" applyFont="1" applyBorder="1" applyAlignment="1"/>
    <xf numFmtId="0" fontId="3" fillId="0" borderId="0" xfId="0" applyFont="1" applyBorder="1" applyAlignment="1"/>
    <xf numFmtId="0" fontId="6" fillId="0" borderId="1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4" fillId="0" borderId="13" xfId="0" applyFont="1" applyBorder="1" applyAlignment="1"/>
    <xf numFmtId="0" fontId="4" fillId="0" borderId="19" xfId="0" applyFont="1" applyBorder="1" applyAlignment="1"/>
    <xf numFmtId="0" fontId="4" fillId="0" borderId="18" xfId="0" applyFont="1" applyBorder="1" applyAlignment="1"/>
    <xf numFmtId="0" fontId="6" fillId="0" borderId="19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4" fillId="0" borderId="17" xfId="0" applyFont="1" applyBorder="1" applyAlignment="1"/>
    <xf numFmtId="0" fontId="4" fillId="0" borderId="16" xfId="0" applyFont="1" applyBorder="1" applyAlignment="1"/>
    <xf numFmtId="0" fontId="4" fillId="0" borderId="15" xfId="0" applyFont="1" applyBorder="1" applyAlignment="1"/>
    <xf numFmtId="0" fontId="6" fillId="0" borderId="16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4" fillId="0" borderId="14" xfId="0" applyFont="1" applyBorder="1" applyAlignment="1"/>
    <xf numFmtId="0" fontId="3" fillId="0" borderId="1" xfId="0" applyFont="1" applyBorder="1" applyAlignment="1"/>
    <xf numFmtId="0" fontId="6" fillId="0" borderId="0" xfId="0" applyFont="1" applyBorder="1" applyAlignment="1">
      <alignment horizontal="center" vertical="center"/>
    </xf>
    <xf numFmtId="0" fontId="3" fillId="0" borderId="12" xfId="0" applyFont="1" applyBorder="1" applyAlignment="1"/>
    <xf numFmtId="0" fontId="3" fillId="0" borderId="4" xfId="0" applyFont="1" applyBorder="1" applyAlignment="1"/>
    <xf numFmtId="0" fontId="6" fillId="0" borderId="12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3" fillId="0" borderId="11" xfId="0" applyFont="1" applyBorder="1" applyAlignment="1"/>
    <xf numFmtId="0" fontId="3" fillId="0" borderId="0" xfId="0" applyFont="1" applyAlignment="1"/>
    <xf numFmtId="38" fontId="9" fillId="0" borderId="0" xfId="1" applyFont="1" applyFill="1" applyAlignment="1"/>
    <xf numFmtId="38" fontId="9" fillId="0" borderId="0" xfId="1" applyFont="1" applyFill="1" applyBorder="1" applyAlignment="1"/>
    <xf numFmtId="38" fontId="9" fillId="0" borderId="30" xfId="1" applyFont="1" applyFill="1" applyBorder="1" applyAlignment="1"/>
    <xf numFmtId="38" fontId="9" fillId="0" borderId="10" xfId="1" applyFont="1" applyFill="1" applyBorder="1" applyAlignment="1"/>
    <xf numFmtId="38" fontId="9" fillId="0" borderId="31" xfId="1" applyFont="1" applyFill="1" applyBorder="1" applyAlignment="1"/>
    <xf numFmtId="38" fontId="9" fillId="0" borderId="33" xfId="1" applyFont="1" applyFill="1" applyBorder="1" applyAlignment="1"/>
    <xf numFmtId="38" fontId="9" fillId="0" borderId="0" xfId="1" applyFont="1" applyFill="1" applyBorder="1" applyAlignment="1">
      <alignment horizontal="right"/>
    </xf>
    <xf numFmtId="38" fontId="9" fillId="0" borderId="32" xfId="1" applyFont="1" applyFill="1" applyBorder="1" applyAlignment="1">
      <alignment horizontal="right"/>
    </xf>
    <xf numFmtId="38" fontId="9" fillId="0" borderId="32" xfId="1" applyFont="1" applyFill="1" applyBorder="1" applyAlignment="1"/>
    <xf numFmtId="38" fontId="9" fillId="0" borderId="34" xfId="1" applyFont="1" applyFill="1" applyBorder="1" applyAlignment="1">
      <alignment horizontal="right"/>
    </xf>
    <xf numFmtId="38" fontId="9" fillId="0" borderId="35" xfId="1" applyFont="1" applyFill="1" applyBorder="1" applyAlignment="1"/>
    <xf numFmtId="38" fontId="9" fillId="0" borderId="36" xfId="1" applyFont="1" applyFill="1" applyBorder="1" applyAlignment="1"/>
    <xf numFmtId="38" fontId="9" fillId="0" borderId="34" xfId="1" applyFont="1" applyFill="1" applyBorder="1" applyAlignment="1"/>
    <xf numFmtId="38" fontId="9" fillId="0" borderId="37" xfId="1" applyFont="1" applyFill="1" applyBorder="1" applyAlignment="1">
      <alignment horizontal="right"/>
    </xf>
    <xf numFmtId="38" fontId="9" fillId="0" borderId="0" xfId="1" applyFont="1" applyFill="1" applyAlignment="1">
      <alignment horizontal="right"/>
    </xf>
    <xf numFmtId="0" fontId="9" fillId="0" borderId="40" xfId="0" applyFont="1" applyFill="1" applyBorder="1" applyAlignment="1">
      <alignment horizontal="right"/>
    </xf>
    <xf numFmtId="0" fontId="9" fillId="0" borderId="27" xfId="0" applyFont="1" applyFill="1" applyBorder="1" applyAlignment="1">
      <alignment horizontal="right"/>
    </xf>
    <xf numFmtId="38" fontId="9" fillId="0" borderId="42" xfId="1" applyFont="1" applyFill="1" applyBorder="1" applyAlignment="1">
      <alignment horizontal="right"/>
    </xf>
    <xf numFmtId="0" fontId="9" fillId="0" borderId="45" xfId="0" applyFont="1" applyFill="1" applyBorder="1" applyAlignment="1">
      <alignment horizontal="right"/>
    </xf>
    <xf numFmtId="0" fontId="9" fillId="0" borderId="7" xfId="0" applyFont="1" applyFill="1" applyBorder="1" applyAlignment="1">
      <alignment horizontal="right"/>
    </xf>
    <xf numFmtId="38" fontId="9" fillId="0" borderId="49" xfId="1" applyFont="1" applyFill="1" applyBorder="1" applyAlignment="1"/>
    <xf numFmtId="38" fontId="9" fillId="0" borderId="50" xfId="1" applyFont="1" applyFill="1" applyBorder="1" applyAlignment="1">
      <alignment horizontal="right"/>
    </xf>
    <xf numFmtId="38" fontId="9" fillId="0" borderId="51" xfId="1" applyFont="1" applyFill="1" applyBorder="1" applyAlignment="1"/>
    <xf numFmtId="38" fontId="9" fillId="0" borderId="47" xfId="1" applyFont="1" applyFill="1" applyBorder="1" applyAlignment="1"/>
    <xf numFmtId="38" fontId="9" fillId="0" borderId="53" xfId="1" applyFont="1" applyFill="1" applyBorder="1" applyAlignment="1"/>
    <xf numFmtId="38" fontId="9" fillId="0" borderId="7" xfId="1" applyFont="1" applyFill="1" applyBorder="1" applyAlignment="1"/>
    <xf numFmtId="38" fontId="9" fillId="0" borderId="9" xfId="1" applyFont="1" applyFill="1" applyBorder="1" applyAlignment="1"/>
    <xf numFmtId="0" fontId="9" fillId="0" borderId="50" xfId="1" applyNumberFormat="1" applyFont="1" applyFill="1" applyBorder="1" applyAlignment="1">
      <alignment horizontal="right"/>
    </xf>
    <xf numFmtId="0" fontId="9" fillId="0" borderId="42" xfId="1" applyNumberFormat="1" applyFont="1" applyFill="1" applyBorder="1" applyAlignment="1">
      <alignment horizontal="right"/>
    </xf>
    <xf numFmtId="38" fontId="9" fillId="0" borderId="55" xfId="1" applyFont="1" applyFill="1" applyBorder="1" applyAlignment="1"/>
    <xf numFmtId="38" fontId="9" fillId="2" borderId="0" xfId="1" applyFont="1" applyFill="1" applyBorder="1" applyAlignment="1"/>
    <xf numFmtId="38" fontId="12" fillId="2" borderId="0" xfId="1" applyFont="1" applyFill="1" applyAlignment="1"/>
    <xf numFmtId="38" fontId="9" fillId="0" borderId="0" xfId="1" applyFont="1" applyFill="1" applyBorder="1" applyAlignment="1">
      <alignment horizontal="distributed" vertical="center"/>
    </xf>
    <xf numFmtId="0" fontId="9" fillId="0" borderId="37" xfId="0" applyFont="1" applyFill="1" applyBorder="1" applyAlignment="1">
      <alignment horizontal="right"/>
    </xf>
    <xf numFmtId="0" fontId="9" fillId="0" borderId="57" xfId="0" applyFont="1" applyFill="1" applyBorder="1" applyAlignment="1">
      <alignment horizontal="right"/>
    </xf>
    <xf numFmtId="0" fontId="9" fillId="2" borderId="57" xfId="0" applyFont="1" applyFill="1" applyBorder="1" applyAlignment="1">
      <alignment horizontal="right"/>
    </xf>
    <xf numFmtId="0" fontId="14" fillId="0" borderId="0" xfId="0" applyFont="1" applyFill="1" applyAlignment="1"/>
    <xf numFmtId="0" fontId="14" fillId="0" borderId="51" xfId="0" applyFont="1" applyFill="1" applyBorder="1" applyAlignment="1"/>
    <xf numFmtId="181" fontId="14" fillId="0" borderId="0" xfId="0" applyNumberFormat="1" applyFont="1" applyFill="1" applyAlignment="1"/>
    <xf numFmtId="0" fontId="0" fillId="0" borderId="64" xfId="0" applyBorder="1" applyAlignment="1"/>
    <xf numFmtId="0" fontId="15" fillId="0" borderId="64" xfId="0" applyFont="1" applyFill="1" applyBorder="1" applyAlignment="1">
      <alignment vertical="center"/>
    </xf>
    <xf numFmtId="0" fontId="15" fillId="0" borderId="0" xfId="0" applyFont="1" applyFill="1" applyAlignment="1"/>
    <xf numFmtId="0" fontId="14" fillId="0" borderId="40" xfId="0" applyFont="1" applyFill="1" applyBorder="1" applyAlignment="1">
      <alignment horizontal="center"/>
    </xf>
    <xf numFmtId="41" fontId="16" fillId="0" borderId="29" xfId="0" applyNumberFormat="1" applyFont="1" applyFill="1" applyBorder="1" applyAlignment="1">
      <alignment horizontal="right"/>
    </xf>
    <xf numFmtId="0" fontId="14" fillId="0" borderId="65" xfId="0" applyFont="1" applyFill="1" applyBorder="1" applyAlignment="1">
      <alignment horizontal="center"/>
    </xf>
    <xf numFmtId="41" fontId="16" fillId="0" borderId="31" xfId="0" applyNumberFormat="1" applyFont="1" applyFill="1" applyBorder="1" applyAlignment="1">
      <alignment horizontal="right"/>
    </xf>
    <xf numFmtId="0" fontId="14" fillId="0" borderId="67" xfId="0" applyFont="1" applyFill="1" applyBorder="1" applyAlignment="1">
      <alignment horizontal="center"/>
    </xf>
    <xf numFmtId="180" fontId="16" fillId="0" borderId="68" xfId="0" applyNumberFormat="1" applyFont="1" applyFill="1" applyBorder="1" applyAlignment="1">
      <alignment horizontal="right"/>
    </xf>
    <xf numFmtId="0" fontId="14" fillId="0" borderId="70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0" fontId="14" fillId="0" borderId="72" xfId="0" applyFont="1" applyFill="1" applyBorder="1" applyAlignment="1">
      <alignment horizontal="distributed" vertical="center"/>
    </xf>
    <xf numFmtId="41" fontId="16" fillId="0" borderId="73" xfId="0" applyNumberFormat="1" applyFont="1" applyFill="1" applyBorder="1" applyAlignment="1">
      <alignment horizontal="right" vertical="center"/>
    </xf>
    <xf numFmtId="0" fontId="14" fillId="0" borderId="65" xfId="0" applyFont="1" applyFill="1" applyBorder="1" applyAlignment="1">
      <alignment horizontal="distributed" vertical="center"/>
    </xf>
    <xf numFmtId="41" fontId="16" fillId="0" borderId="31" xfId="0" applyNumberFormat="1" applyFont="1" applyFill="1" applyBorder="1" applyAlignment="1">
      <alignment horizontal="right" vertical="center"/>
    </xf>
    <xf numFmtId="0" fontId="14" fillId="0" borderId="67" xfId="0" applyFont="1" applyFill="1" applyBorder="1" applyAlignment="1">
      <alignment horizontal="distributed" vertical="center"/>
    </xf>
    <xf numFmtId="181" fontId="16" fillId="0" borderId="68" xfId="0" applyNumberFormat="1" applyFont="1" applyFill="1" applyBorder="1" applyAlignment="1">
      <alignment horizontal="right" vertical="center"/>
    </xf>
    <xf numFmtId="0" fontId="14" fillId="0" borderId="70" xfId="0" applyFont="1" applyFill="1" applyBorder="1" applyAlignment="1">
      <alignment horizontal="distributed" vertical="center"/>
    </xf>
    <xf numFmtId="0" fontId="14" fillId="0" borderId="45" xfId="0" applyFont="1" applyFill="1" applyBorder="1" applyAlignment="1">
      <alignment horizontal="distributed" vertical="center"/>
    </xf>
    <xf numFmtId="0" fontId="12" fillId="0" borderId="0" xfId="0" applyFont="1" applyFill="1" applyAlignment="1"/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85" fontId="16" fillId="5" borderId="6" xfId="0" applyNumberFormat="1" applyFont="1" applyFill="1" applyBorder="1" applyAlignment="1">
      <alignment horizontal="right" vertical="center"/>
    </xf>
    <xf numFmtId="185" fontId="16" fillId="5" borderId="36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right"/>
    </xf>
    <xf numFmtId="0" fontId="17" fillId="0" borderId="0" xfId="2">
      <alignment vertical="center"/>
    </xf>
    <xf numFmtId="0" fontId="17" fillId="0" borderId="21" xfId="2" applyBorder="1">
      <alignment vertical="center"/>
    </xf>
    <xf numFmtId="0" fontId="11" fillId="0" borderId="0" xfId="2" applyFont="1">
      <alignment vertical="center"/>
    </xf>
    <xf numFmtId="0" fontId="11" fillId="0" borderId="21" xfId="2" applyFont="1" applyBorder="1">
      <alignment vertical="center"/>
    </xf>
    <xf numFmtId="0" fontId="11" fillId="0" borderId="91" xfId="2" applyFont="1" applyBorder="1">
      <alignment vertical="center"/>
    </xf>
    <xf numFmtId="0" fontId="11" fillId="0" borderId="92" xfId="2" applyFont="1" applyBorder="1">
      <alignment vertical="center"/>
    </xf>
    <xf numFmtId="0" fontId="11" fillId="0" borderId="7" xfId="2" applyFont="1" applyBorder="1">
      <alignment vertical="center"/>
    </xf>
    <xf numFmtId="0" fontId="11" fillId="0" borderId="93" xfId="2" applyFont="1" applyBorder="1">
      <alignment vertical="center"/>
    </xf>
    <xf numFmtId="0" fontId="11" fillId="0" borderId="6" xfId="2" applyFont="1" applyBorder="1">
      <alignment vertical="center"/>
    </xf>
    <xf numFmtId="0" fontId="11" fillId="0" borderId="94" xfId="2" applyFont="1" applyBorder="1">
      <alignment vertical="center"/>
    </xf>
    <xf numFmtId="0" fontId="20" fillId="0" borderId="96" xfId="2" applyFont="1" applyBorder="1" applyAlignment="1">
      <alignment vertical="center" textRotation="255"/>
    </xf>
    <xf numFmtId="0" fontId="17" fillId="0" borderId="97" xfId="2" applyBorder="1">
      <alignment vertical="center"/>
    </xf>
    <xf numFmtId="0" fontId="17" fillId="0" borderId="8" xfId="2" applyBorder="1">
      <alignment vertical="center"/>
    </xf>
    <xf numFmtId="0" fontId="17" fillId="0" borderId="91" xfId="2" applyBorder="1">
      <alignment vertical="center"/>
    </xf>
    <xf numFmtId="0" fontId="17" fillId="0" borderId="92" xfId="2" applyBorder="1">
      <alignment vertical="center"/>
    </xf>
    <xf numFmtId="0" fontId="17" fillId="0" borderId="7" xfId="2" applyBorder="1">
      <alignment vertical="center"/>
    </xf>
    <xf numFmtId="0" fontId="17" fillId="0" borderId="93" xfId="2" applyBorder="1">
      <alignment vertical="center"/>
    </xf>
    <xf numFmtId="0" fontId="17" fillId="0" borderId="9" xfId="2" applyBorder="1">
      <alignment vertical="center"/>
    </xf>
    <xf numFmtId="0" fontId="17" fillId="0" borderId="94" xfId="2" applyBorder="1">
      <alignment vertical="center"/>
    </xf>
    <xf numFmtId="0" fontId="17" fillId="0" borderId="96" xfId="2" applyBorder="1">
      <alignment vertical="center"/>
    </xf>
    <xf numFmtId="0" fontId="20" fillId="0" borderId="98" xfId="2" applyFont="1" applyBorder="1" applyAlignment="1">
      <alignment vertical="center" textRotation="255"/>
    </xf>
    <xf numFmtId="0" fontId="17" fillId="0" borderId="99" xfId="2" applyBorder="1">
      <alignment vertical="center"/>
    </xf>
    <xf numFmtId="0" fontId="17" fillId="0" borderId="54" xfId="2" applyBorder="1">
      <alignment vertical="center"/>
    </xf>
    <xf numFmtId="0" fontId="17" fillId="0" borderId="100" xfId="2" applyBorder="1">
      <alignment vertical="center"/>
    </xf>
    <xf numFmtId="0" fontId="17" fillId="0" borderId="101" xfId="2" applyBorder="1">
      <alignment vertical="center"/>
    </xf>
    <xf numFmtId="0" fontId="17" fillId="0" borderId="27" xfId="2" applyBorder="1">
      <alignment vertical="center"/>
    </xf>
    <xf numFmtId="0" fontId="17" fillId="0" borderId="102" xfId="2" applyBorder="1">
      <alignment vertical="center"/>
    </xf>
    <xf numFmtId="0" fontId="17" fillId="0" borderId="28" xfId="2" applyBorder="1">
      <alignment vertical="center"/>
    </xf>
    <xf numFmtId="0" fontId="17" fillId="0" borderId="103" xfId="2" applyBorder="1">
      <alignment vertical="center"/>
    </xf>
    <xf numFmtId="0" fontId="17" fillId="0" borderId="104" xfId="2" applyBorder="1">
      <alignment vertical="center"/>
    </xf>
    <xf numFmtId="0" fontId="17" fillId="0" borderId="105" xfId="2" applyBorder="1">
      <alignment vertical="center"/>
    </xf>
    <xf numFmtId="0" fontId="17" fillId="0" borderId="23" xfId="2" applyBorder="1">
      <alignment vertical="center"/>
    </xf>
    <xf numFmtId="0" fontId="17" fillId="0" borderId="106" xfId="2" applyBorder="1">
      <alignment vertical="center"/>
    </xf>
    <xf numFmtId="0" fontId="17" fillId="0" borderId="107" xfId="2" applyBorder="1">
      <alignment vertical="center"/>
    </xf>
    <xf numFmtId="0" fontId="17" fillId="0" borderId="30" xfId="2" applyBorder="1">
      <alignment vertical="center"/>
    </xf>
    <xf numFmtId="0" fontId="17" fillId="0" borderId="108" xfId="2" applyBorder="1">
      <alignment vertical="center"/>
    </xf>
    <xf numFmtId="0" fontId="17" fillId="0" borderId="10" xfId="2" applyBorder="1">
      <alignment vertical="center"/>
    </xf>
    <xf numFmtId="0" fontId="17" fillId="0" borderId="109" xfId="2" applyBorder="1">
      <alignment vertical="center"/>
    </xf>
    <xf numFmtId="0" fontId="17" fillId="0" borderId="95" xfId="2" applyBorder="1">
      <alignment vertical="center"/>
    </xf>
    <xf numFmtId="0" fontId="17" fillId="0" borderId="111" xfId="2" applyBorder="1">
      <alignment vertical="center"/>
    </xf>
    <xf numFmtId="0" fontId="17" fillId="0" borderId="112" xfId="2" applyBorder="1">
      <alignment vertical="center"/>
    </xf>
    <xf numFmtId="0" fontId="17" fillId="0" borderId="98" xfId="2" applyBorder="1">
      <alignment vertical="center"/>
    </xf>
    <xf numFmtId="0" fontId="17" fillId="0" borderId="114" xfId="2" applyBorder="1">
      <alignment vertical="center"/>
    </xf>
    <xf numFmtId="0" fontId="17" fillId="0" borderId="115" xfId="2" applyBorder="1">
      <alignment vertical="center"/>
    </xf>
    <xf numFmtId="0" fontId="17" fillId="0" borderId="116" xfId="2" applyBorder="1">
      <alignment vertical="center"/>
    </xf>
    <xf numFmtId="0" fontId="17" fillId="0" borderId="117" xfId="2" applyBorder="1">
      <alignment vertical="center"/>
    </xf>
    <xf numFmtId="0" fontId="17" fillId="0" borderId="118" xfId="2" applyBorder="1">
      <alignment vertical="center"/>
    </xf>
    <xf numFmtId="0" fontId="17" fillId="0" borderId="119" xfId="2" applyBorder="1">
      <alignment vertical="center"/>
    </xf>
    <xf numFmtId="0" fontId="17" fillId="0" borderId="120" xfId="2" applyBorder="1">
      <alignment vertical="center"/>
    </xf>
    <xf numFmtId="0" fontId="17" fillId="0" borderId="121" xfId="2" applyBorder="1">
      <alignment vertical="center"/>
    </xf>
    <xf numFmtId="0" fontId="17" fillId="0" borderId="122" xfId="2" applyBorder="1">
      <alignment vertical="center"/>
    </xf>
    <xf numFmtId="0" fontId="17" fillId="0" borderId="0" xfId="2" applyBorder="1">
      <alignment vertical="center"/>
    </xf>
    <xf numFmtId="0" fontId="6" fillId="0" borderId="0" xfId="0" applyFont="1" applyBorder="1" applyAlignment="1">
      <alignment horizontal="center" vertical="center"/>
    </xf>
    <xf numFmtId="0" fontId="9" fillId="5" borderId="7" xfId="0" applyFont="1" applyFill="1" applyBorder="1" applyAlignment="1" applyProtection="1">
      <alignment horizontal="right"/>
      <protection locked="0"/>
    </xf>
    <xf numFmtId="0" fontId="9" fillId="6" borderId="7" xfId="0" applyFont="1" applyFill="1" applyBorder="1" applyAlignment="1" applyProtection="1">
      <alignment horizontal="right"/>
      <protection locked="0"/>
    </xf>
    <xf numFmtId="0" fontId="15" fillId="0" borderId="0" xfId="3" applyFont="1" applyBorder="1" applyAlignment="1" applyProtection="1"/>
    <xf numFmtId="0" fontId="17" fillId="0" borderId="0" xfId="3" applyBorder="1" applyAlignment="1" applyProtection="1">
      <alignment horizontal="distributed"/>
    </xf>
    <xf numFmtId="0" fontId="17" fillId="0" borderId="0" xfId="3" applyBorder="1" applyAlignment="1" applyProtection="1"/>
    <xf numFmtId="0" fontId="25" fillId="0" borderId="0" xfId="3" applyFont="1" applyBorder="1" applyAlignment="1" applyProtection="1"/>
    <xf numFmtId="0" fontId="17" fillId="0" borderId="0" xfId="3" applyAlignment="1"/>
    <xf numFmtId="0" fontId="17" fillId="0" borderId="21" xfId="3" applyBorder="1" applyAlignment="1" applyProtection="1"/>
    <xf numFmtId="0" fontId="1" fillId="0" borderId="5" xfId="3" applyFont="1" applyBorder="1" applyAlignment="1" applyProtection="1"/>
    <xf numFmtId="0" fontId="26" fillId="0" borderId="33" xfId="3" applyFont="1" applyBorder="1" applyAlignment="1" applyProtection="1"/>
    <xf numFmtId="0" fontId="26" fillId="0" borderId="89" xfId="3" applyFont="1" applyBorder="1" applyAlignment="1" applyProtection="1"/>
    <xf numFmtId="0" fontId="1" fillId="0" borderId="110" xfId="3" applyFont="1" applyBorder="1" applyAlignment="1" applyProtection="1"/>
    <xf numFmtId="0" fontId="17" fillId="0" borderId="0" xfId="3" applyBorder="1" applyAlignment="1" applyProtection="1">
      <alignment vertical="center" shrinkToFit="1"/>
    </xf>
    <xf numFmtId="0" fontId="27" fillId="0" borderId="33" xfId="3" applyFont="1" applyBorder="1" applyAlignment="1" applyProtection="1"/>
    <xf numFmtId="0" fontId="27" fillId="0" borderId="110" xfId="3" applyFont="1" applyBorder="1" applyAlignment="1" applyProtection="1"/>
    <xf numFmtId="0" fontId="25" fillId="0" borderId="0" xfId="3" applyFont="1" applyBorder="1" applyAlignment="1" applyProtection="1">
      <alignment vertical="center" shrinkToFit="1"/>
    </xf>
    <xf numFmtId="0" fontId="1" fillId="0" borderId="97" xfId="3" applyFont="1" applyBorder="1" applyAlignment="1" applyProtection="1">
      <alignment vertical="center" shrinkToFit="1"/>
    </xf>
    <xf numFmtId="0" fontId="1" fillId="8" borderId="8" xfId="3" applyFont="1" applyFill="1" applyBorder="1" applyAlignment="1" applyProtection="1">
      <alignment vertical="center" shrinkToFit="1"/>
      <protection locked="0"/>
    </xf>
    <xf numFmtId="0" fontId="25" fillId="0" borderId="8" xfId="3" applyFont="1" applyBorder="1" applyAlignment="1" applyProtection="1">
      <alignment vertical="center" shrinkToFit="1"/>
    </xf>
    <xf numFmtId="178" fontId="25" fillId="0" borderId="126" xfId="3" applyNumberFormat="1" applyFont="1" applyBorder="1" applyAlignment="1" applyProtection="1">
      <alignment vertical="center" shrinkToFit="1"/>
    </xf>
    <xf numFmtId="0" fontId="1" fillId="0" borderId="33" xfId="3" applyFont="1" applyBorder="1" applyAlignment="1" applyProtection="1"/>
    <xf numFmtId="0" fontId="1" fillId="0" borderId="121" xfId="3" applyFont="1" applyBorder="1" applyAlignment="1" applyProtection="1"/>
    <xf numFmtId="0" fontId="1" fillId="0" borderId="0" xfId="3" applyFont="1" applyBorder="1" applyAlignment="1" applyProtection="1">
      <alignment horizontal="center" vertical="center" shrinkToFit="1"/>
    </xf>
    <xf numFmtId="0" fontId="1" fillId="8" borderId="0" xfId="3" applyFont="1" applyFill="1" applyBorder="1" applyAlignment="1" applyProtection="1">
      <alignment vertical="center" shrinkToFit="1"/>
      <protection locked="0"/>
    </xf>
    <xf numFmtId="186" fontId="25" fillId="2" borderId="38" xfId="3" applyNumberFormat="1" applyFont="1" applyFill="1" applyBorder="1" applyAlignment="1" applyProtection="1">
      <alignment vertical="center" shrinkToFit="1"/>
      <protection hidden="1"/>
    </xf>
    <xf numFmtId="0" fontId="1" fillId="0" borderId="37" xfId="3" applyFont="1" applyBorder="1" applyAlignment="1" applyProtection="1">
      <alignment vertical="center" shrinkToFit="1"/>
    </xf>
    <xf numFmtId="0" fontId="1" fillId="0" borderId="0" xfId="3" applyFont="1" applyBorder="1" applyAlignment="1" applyProtection="1">
      <alignment vertical="center" shrinkToFit="1"/>
    </xf>
    <xf numFmtId="186" fontId="25" fillId="0" borderId="128" xfId="3" applyNumberFormat="1" applyFont="1" applyBorder="1" applyAlignment="1" applyProtection="1">
      <alignment vertical="center" shrinkToFit="1"/>
    </xf>
    <xf numFmtId="187" fontId="25" fillId="0" borderId="129" xfId="3" applyNumberFormat="1" applyFont="1" applyFill="1" applyBorder="1" applyAlignment="1" applyProtection="1">
      <alignment vertical="center" shrinkToFit="1"/>
    </xf>
    <xf numFmtId="188" fontId="25" fillId="0" borderId="130" xfId="3" applyNumberFormat="1" applyFont="1" applyBorder="1" applyAlignment="1" applyProtection="1">
      <alignment vertical="center" shrinkToFit="1"/>
    </xf>
    <xf numFmtId="0" fontId="17" fillId="0" borderId="38" xfId="3" applyBorder="1" applyAlignment="1" applyProtection="1">
      <alignment vertical="center"/>
    </xf>
    <xf numFmtId="0" fontId="17" fillId="0" borderId="37" xfId="3" applyBorder="1" applyAlignment="1" applyProtection="1">
      <alignment vertical="center"/>
    </xf>
    <xf numFmtId="0" fontId="1" fillId="0" borderId="89" xfId="3" applyFont="1" applyBorder="1" applyAlignment="1" applyProtection="1"/>
    <xf numFmtId="0" fontId="1" fillId="0" borderId="39" xfId="3" applyFont="1" applyBorder="1" applyAlignment="1" applyProtection="1">
      <alignment horizontal="distributed" vertical="center" shrinkToFit="1"/>
    </xf>
    <xf numFmtId="0" fontId="1" fillId="0" borderId="38" xfId="3" applyFont="1" applyBorder="1" applyAlignment="1" applyProtection="1">
      <alignment horizontal="distributed" vertical="center" shrinkToFit="1"/>
    </xf>
    <xf numFmtId="0" fontId="1" fillId="0" borderId="131" xfId="3" applyFont="1" applyBorder="1" applyAlignment="1" applyProtection="1">
      <alignment horizontal="distributed" vertical="center" shrinkToFit="1"/>
    </xf>
    <xf numFmtId="0" fontId="1" fillId="0" borderId="128" xfId="3" applyFont="1" applyBorder="1" applyAlignment="1" applyProtection="1">
      <alignment horizontal="distributed" vertical="center" shrinkToFit="1"/>
    </xf>
    <xf numFmtId="0" fontId="1" fillId="0" borderId="129" xfId="3" applyFont="1" applyBorder="1" applyAlignment="1" applyProtection="1">
      <alignment horizontal="distributed" vertical="center" shrinkToFit="1"/>
    </xf>
    <xf numFmtId="0" fontId="1" fillId="0" borderId="132" xfId="3" applyFont="1" applyBorder="1" applyAlignment="1" applyProtection="1">
      <alignment vertical="center" shrinkToFit="1"/>
    </xf>
    <xf numFmtId="0" fontId="1" fillId="8" borderId="22" xfId="3" applyFont="1" applyFill="1" applyBorder="1" applyAlignment="1" applyProtection="1">
      <alignment vertical="center" shrinkToFit="1"/>
      <protection locked="0"/>
    </xf>
    <xf numFmtId="0" fontId="25" fillId="0" borderId="22" xfId="3" applyFont="1" applyBorder="1" applyAlignment="1" applyProtection="1">
      <alignment vertical="center" shrinkToFit="1"/>
    </xf>
    <xf numFmtId="0" fontId="1" fillId="0" borderId="90" xfId="3" applyFont="1" applyBorder="1" applyAlignment="1" applyProtection="1"/>
    <xf numFmtId="186" fontId="25" fillId="8" borderId="23" xfId="3" applyNumberFormat="1" applyFont="1" applyFill="1" applyBorder="1" applyAlignment="1" applyProtection="1">
      <alignment vertical="center" shrinkToFit="1"/>
      <protection locked="0"/>
    </xf>
    <xf numFmtId="180" fontId="25" fillId="0" borderId="31" xfId="3" applyNumberFormat="1" applyFont="1" applyBorder="1" applyAlignment="1" applyProtection="1">
      <alignment vertical="center" shrinkToFit="1"/>
    </xf>
    <xf numFmtId="180" fontId="25" fillId="0" borderId="95" xfId="3" applyNumberFormat="1" applyFont="1" applyBorder="1" applyAlignment="1" applyProtection="1">
      <alignment vertical="center" shrinkToFit="1"/>
    </xf>
    <xf numFmtId="0" fontId="1" fillId="8" borderId="133" xfId="3" applyFont="1" applyFill="1" applyBorder="1" applyAlignment="1" applyProtection="1">
      <alignment horizontal="center" vertical="center" shrinkToFit="1"/>
      <protection locked="0"/>
    </xf>
    <xf numFmtId="186" fontId="1" fillId="8" borderId="10" xfId="3" applyNumberFormat="1" applyFont="1" applyFill="1" applyBorder="1" applyAlignment="1" applyProtection="1">
      <alignment vertical="center" shrinkToFit="1"/>
      <protection locked="0"/>
    </xf>
    <xf numFmtId="3" fontId="1" fillId="8" borderId="105" xfId="3" applyNumberFormat="1" applyFont="1" applyFill="1" applyBorder="1" applyAlignment="1" applyProtection="1">
      <alignment horizontal="center" vertical="center" shrinkToFit="1"/>
      <protection locked="0"/>
    </xf>
    <xf numFmtId="189" fontId="1" fillId="8" borderId="23" xfId="3" applyNumberFormat="1" applyFont="1" applyFill="1" applyBorder="1" applyAlignment="1" applyProtection="1">
      <alignment vertical="center" shrinkToFit="1"/>
      <protection locked="0"/>
    </xf>
    <xf numFmtId="186" fontId="17" fillId="8" borderId="23" xfId="3" applyNumberFormat="1" applyFill="1" applyBorder="1" applyAlignment="1" applyProtection="1">
      <alignment vertical="center" shrinkToFit="1"/>
      <protection locked="0"/>
    </xf>
    <xf numFmtId="178" fontId="25" fillId="0" borderId="135" xfId="3" applyNumberFormat="1" applyFont="1" applyBorder="1" applyAlignment="1" applyProtection="1">
      <alignment vertical="center" shrinkToFit="1"/>
    </xf>
    <xf numFmtId="186" fontId="25" fillId="0" borderId="8" xfId="3" applyNumberFormat="1" applyFont="1" applyBorder="1" applyAlignment="1" applyProtection="1">
      <alignment vertical="center" shrinkToFit="1"/>
    </xf>
    <xf numFmtId="180" fontId="25" fillId="0" borderId="6" xfId="3" applyNumberFormat="1" applyFont="1" applyBorder="1" applyAlignment="1" applyProtection="1">
      <alignment vertical="center" shrinkToFit="1"/>
    </xf>
    <xf numFmtId="180" fontId="25" fillId="0" borderId="96" xfId="3" applyNumberFormat="1" applyFont="1" applyBorder="1" applyAlignment="1" applyProtection="1">
      <alignment vertical="center" shrinkToFit="1"/>
    </xf>
    <xf numFmtId="0" fontId="1" fillId="0" borderId="9" xfId="3" applyFont="1" applyBorder="1" applyAlignment="1" applyProtection="1">
      <alignment vertical="center"/>
    </xf>
    <xf numFmtId="0" fontId="17" fillId="0" borderId="9" xfId="3" applyBorder="1" applyAlignment="1" applyProtection="1">
      <alignment vertical="center"/>
    </xf>
    <xf numFmtId="0" fontId="1" fillId="8" borderId="97" xfId="3" applyFont="1" applyFill="1" applyBorder="1" applyAlignment="1" applyProtection="1">
      <alignment horizontal="center" vertical="center" shrinkToFit="1"/>
      <protection locked="0"/>
    </xf>
    <xf numFmtId="186" fontId="1" fillId="8" borderId="9" xfId="3" applyNumberFormat="1" applyFont="1" applyFill="1" applyBorder="1" applyAlignment="1" applyProtection="1">
      <alignment vertical="center" shrinkToFit="1"/>
      <protection locked="0"/>
    </xf>
    <xf numFmtId="3" fontId="1" fillId="8" borderId="97" xfId="3" applyNumberFormat="1" applyFont="1" applyFill="1" applyBorder="1" applyAlignment="1" applyProtection="1">
      <alignment horizontal="center" vertical="center" shrinkToFit="1"/>
      <protection locked="0"/>
    </xf>
    <xf numFmtId="189" fontId="1" fillId="8" borderId="8" xfId="3" applyNumberFormat="1" applyFont="1" applyFill="1" applyBorder="1" applyAlignment="1" applyProtection="1">
      <alignment vertical="center" shrinkToFit="1"/>
      <protection locked="0"/>
    </xf>
    <xf numFmtId="186" fontId="17" fillId="8" borderId="8" xfId="3" applyNumberFormat="1" applyFill="1" applyBorder="1" applyAlignment="1" applyProtection="1">
      <alignment vertical="center" shrinkToFit="1"/>
      <protection locked="0"/>
    </xf>
    <xf numFmtId="0" fontId="1" fillId="8" borderId="5" xfId="3" applyFont="1" applyFill="1" applyBorder="1" applyAlignment="1" applyProtection="1">
      <alignment vertical="center" shrinkToFit="1"/>
      <protection locked="0"/>
    </xf>
    <xf numFmtId="178" fontId="25" fillId="0" borderId="136" xfId="3" applyNumberFormat="1" applyFont="1" applyBorder="1" applyAlignment="1" applyProtection="1">
      <alignment vertical="center" shrinkToFit="1"/>
    </xf>
    <xf numFmtId="3" fontId="1" fillId="8" borderId="99" xfId="3" applyNumberFormat="1" applyFont="1" applyFill="1" applyBorder="1" applyAlignment="1" applyProtection="1">
      <alignment horizontal="center" vertical="center" shrinkToFit="1"/>
      <protection locked="0"/>
    </xf>
    <xf numFmtId="189" fontId="1" fillId="8" borderId="54" xfId="3" applyNumberFormat="1" applyFont="1" applyFill="1" applyBorder="1" applyAlignment="1" applyProtection="1">
      <alignment vertical="center" shrinkToFit="1"/>
      <protection locked="0"/>
    </xf>
    <xf numFmtId="186" fontId="17" fillId="8" borderId="54" xfId="3" applyNumberFormat="1" applyFill="1" applyBorder="1" applyAlignment="1" applyProtection="1">
      <alignment vertical="center" shrinkToFit="1"/>
      <protection locked="0"/>
    </xf>
    <xf numFmtId="0" fontId="1" fillId="8" borderId="128" xfId="3" applyFont="1" applyFill="1" applyBorder="1" applyAlignment="1" applyProtection="1">
      <alignment vertical="center" shrinkToFit="1"/>
      <protection locked="0"/>
    </xf>
    <xf numFmtId="186" fontId="25" fillId="0" borderId="137" xfId="3" applyNumberFormat="1" applyFont="1" applyBorder="1" applyAlignment="1" applyProtection="1">
      <alignment vertical="center" shrinkToFit="1"/>
    </xf>
    <xf numFmtId="186" fontId="25" fillId="8" borderId="8" xfId="3" applyNumberFormat="1" applyFont="1" applyFill="1" applyBorder="1" applyAlignment="1" applyProtection="1">
      <alignment vertical="center" shrinkToFit="1"/>
      <protection locked="0"/>
    </xf>
    <xf numFmtId="0" fontId="1" fillId="8" borderId="138" xfId="3" applyFont="1" applyFill="1" applyBorder="1" applyAlignment="1" applyProtection="1">
      <alignment horizontal="center" vertical="center" shrinkToFit="1"/>
      <protection locked="0"/>
    </xf>
    <xf numFmtId="186" fontId="1" fillId="8" borderId="74" xfId="3" applyNumberFormat="1" applyFont="1" applyFill="1" applyBorder="1" applyAlignment="1" applyProtection="1">
      <alignment vertical="center" shrinkToFit="1"/>
      <protection locked="0"/>
    </xf>
    <xf numFmtId="3" fontId="1" fillId="0" borderId="139" xfId="3" applyNumberFormat="1" applyFont="1" applyBorder="1" applyAlignment="1" applyProtection="1">
      <alignment vertical="center" shrinkToFit="1"/>
    </xf>
    <xf numFmtId="186" fontId="25" fillId="0" borderId="114" xfId="3" applyNumberFormat="1" applyFont="1" applyBorder="1" applyAlignment="1" applyProtection="1">
      <alignment vertical="center" shrinkToFit="1"/>
    </xf>
    <xf numFmtId="189" fontId="25" fillId="0" borderId="118" xfId="3" applyNumberFormat="1" applyFont="1" applyBorder="1" applyAlignment="1" applyProtection="1">
      <alignment vertical="center" shrinkToFit="1"/>
    </xf>
    <xf numFmtId="186" fontId="25" fillId="0" borderId="123" xfId="3" applyNumberFormat="1" applyFont="1" applyBorder="1" applyAlignment="1" applyProtection="1">
      <alignment vertical="center" shrinkToFit="1"/>
    </xf>
    <xf numFmtId="0" fontId="1" fillId="0" borderId="90" xfId="3" applyFont="1" applyBorder="1" applyAlignment="1" applyProtection="1">
      <alignment horizontal="center"/>
    </xf>
    <xf numFmtId="0" fontId="1" fillId="0" borderId="141" xfId="3" applyFont="1" applyBorder="1" applyAlignment="1" applyProtection="1">
      <alignment vertical="center" shrinkToFit="1"/>
    </xf>
    <xf numFmtId="0" fontId="1" fillId="0" borderId="127" xfId="3" applyFont="1" applyBorder="1" applyAlignment="1" applyProtection="1">
      <alignment horizontal="distributed" vertical="center" shrinkToFit="1"/>
    </xf>
    <xf numFmtId="0" fontId="1" fillId="0" borderId="129" xfId="3" applyFont="1" applyBorder="1" applyAlignment="1" applyProtection="1">
      <alignment vertical="center" shrinkToFit="1"/>
    </xf>
    <xf numFmtId="0" fontId="1" fillId="0" borderId="127" xfId="3" applyFont="1" applyBorder="1" applyAlignment="1" applyProtection="1">
      <alignment vertical="center" shrinkToFit="1"/>
    </xf>
    <xf numFmtId="0" fontId="1" fillId="0" borderId="137" xfId="3" applyFont="1" applyBorder="1" applyAlignment="1" applyProtection="1">
      <alignment vertical="center" shrinkToFit="1"/>
    </xf>
    <xf numFmtId="187" fontId="1" fillId="8" borderId="142" xfId="3" applyNumberFormat="1" applyFont="1" applyFill="1" applyBorder="1" applyAlignment="1" applyProtection="1">
      <alignment vertical="center" shrinkToFit="1"/>
      <protection locked="0"/>
    </xf>
    <xf numFmtId="3" fontId="1" fillId="0" borderId="143" xfId="3" quotePrefix="1" applyNumberFormat="1" applyFont="1" applyBorder="1" applyAlignment="1" applyProtection="1">
      <alignment vertical="center" shrinkToFit="1"/>
      <protection locked="0"/>
    </xf>
    <xf numFmtId="178" fontId="1" fillId="8" borderId="144" xfId="3" applyNumberFormat="1" applyFont="1" applyFill="1" applyBorder="1" applyAlignment="1" applyProtection="1">
      <alignment vertical="center" shrinkToFit="1"/>
      <protection locked="0"/>
    </xf>
    <xf numFmtId="178" fontId="1" fillId="8" borderId="10" xfId="3" applyNumberFormat="1" applyFont="1" applyFill="1" applyBorder="1" applyAlignment="1" applyProtection="1">
      <alignment vertical="center" shrinkToFit="1"/>
      <protection locked="0"/>
    </xf>
    <xf numFmtId="3" fontId="25" fillId="2" borderId="145" xfId="3" quotePrefix="1" applyNumberFormat="1" applyFont="1" applyFill="1" applyBorder="1" applyAlignment="1" applyProtection="1">
      <alignment vertical="center" shrinkToFit="1"/>
    </xf>
    <xf numFmtId="178" fontId="25" fillId="0" borderId="88" xfId="3" applyNumberFormat="1" applyFont="1" applyBorder="1" applyAlignment="1" applyProtection="1">
      <alignment vertical="center" shrinkToFit="1"/>
    </xf>
    <xf numFmtId="180" fontId="1" fillId="8" borderId="142" xfId="3" applyNumberFormat="1" applyFont="1" applyFill="1" applyBorder="1" applyAlignment="1" applyProtection="1">
      <alignment vertical="center" shrinkToFit="1"/>
      <protection locked="0"/>
    </xf>
    <xf numFmtId="3" fontId="1" fillId="0" borderId="146" xfId="3" quotePrefix="1" applyNumberFormat="1" applyFont="1" applyBorder="1" applyAlignment="1" applyProtection="1">
      <alignment vertical="center" shrinkToFit="1"/>
      <protection locked="0"/>
    </xf>
    <xf numFmtId="186" fontId="1" fillId="8" borderId="144" xfId="3" applyNumberFormat="1" applyFont="1" applyFill="1" applyBorder="1" applyAlignment="1" applyProtection="1">
      <alignment vertical="center" shrinkToFit="1"/>
      <protection locked="0"/>
    </xf>
    <xf numFmtId="3" fontId="25" fillId="0" borderId="30" xfId="3" quotePrefix="1" applyNumberFormat="1" applyFont="1" applyBorder="1" applyAlignment="1" applyProtection="1">
      <alignment vertical="center" shrinkToFit="1"/>
    </xf>
    <xf numFmtId="178" fontId="25" fillId="0" borderId="147" xfId="3" applyNumberFormat="1" applyFont="1" applyBorder="1" applyAlignment="1" applyProtection="1">
      <alignment vertical="center" shrinkToFit="1"/>
    </xf>
    <xf numFmtId="187" fontId="1" fillId="8" borderId="149" xfId="3" applyNumberFormat="1" applyFont="1" applyFill="1" applyBorder="1" applyAlignment="1" applyProtection="1">
      <alignment vertical="center" shrinkToFit="1"/>
      <protection locked="0"/>
    </xf>
    <xf numFmtId="178" fontId="1" fillId="8" borderId="150" xfId="3" applyNumberFormat="1" applyFont="1" applyFill="1" applyBorder="1" applyAlignment="1" applyProtection="1">
      <alignment vertical="center" shrinkToFit="1"/>
      <protection locked="0"/>
    </xf>
    <xf numFmtId="178" fontId="1" fillId="8" borderId="9" xfId="3" applyNumberFormat="1" applyFont="1" applyFill="1" applyBorder="1" applyAlignment="1" applyProtection="1">
      <alignment vertical="center" shrinkToFit="1"/>
      <protection locked="0"/>
    </xf>
    <xf numFmtId="3" fontId="25" fillId="2" borderId="146" xfId="3" quotePrefix="1" applyNumberFormat="1" applyFont="1" applyFill="1" applyBorder="1" applyAlignment="1" applyProtection="1">
      <alignment vertical="center" shrinkToFit="1"/>
    </xf>
    <xf numFmtId="180" fontId="1" fillId="8" borderId="149" xfId="3" applyNumberFormat="1" applyFont="1" applyFill="1" applyBorder="1" applyAlignment="1" applyProtection="1">
      <alignment vertical="center" shrinkToFit="1"/>
      <protection locked="0"/>
    </xf>
    <xf numFmtId="186" fontId="1" fillId="8" borderId="150" xfId="3" applyNumberFormat="1" applyFont="1" applyFill="1" applyBorder="1" applyAlignment="1" applyProtection="1">
      <alignment vertical="center" shrinkToFit="1"/>
      <protection locked="0"/>
    </xf>
    <xf numFmtId="3" fontId="25" fillId="0" borderId="7" xfId="3" quotePrefix="1" applyNumberFormat="1" applyFont="1" applyBorder="1" applyAlignment="1" applyProtection="1">
      <alignment vertical="center" shrinkToFit="1"/>
    </xf>
    <xf numFmtId="0" fontId="1" fillId="0" borderId="8" xfId="3" applyFont="1" applyBorder="1" applyAlignment="1" applyProtection="1">
      <alignment horizontal="distributed" vertical="center"/>
    </xf>
    <xf numFmtId="186" fontId="17" fillId="0" borderId="8" xfId="3" applyNumberFormat="1" applyFill="1" applyBorder="1" applyAlignment="1" applyProtection="1">
      <alignment vertical="center" shrinkToFit="1"/>
    </xf>
    <xf numFmtId="180" fontId="1" fillId="8" borderId="153" xfId="3" applyNumberFormat="1" applyFont="1" applyFill="1" applyBorder="1" applyAlignment="1" applyProtection="1">
      <alignment vertical="center" shrinkToFit="1"/>
      <protection locked="0"/>
    </xf>
    <xf numFmtId="186" fontId="1" fillId="8" borderId="154" xfId="3" applyNumberFormat="1" applyFont="1" applyFill="1" applyBorder="1" applyAlignment="1" applyProtection="1">
      <alignment vertical="center" shrinkToFit="1"/>
      <protection locked="0"/>
    </xf>
    <xf numFmtId="186" fontId="1" fillId="8" borderId="28" xfId="3" applyNumberFormat="1" applyFont="1" applyFill="1" applyBorder="1" applyAlignment="1" applyProtection="1">
      <alignment vertical="center" shrinkToFit="1"/>
      <protection locked="0"/>
    </xf>
    <xf numFmtId="3" fontId="25" fillId="0" borderId="27" xfId="3" quotePrefix="1" applyNumberFormat="1" applyFont="1" applyBorder="1" applyAlignment="1" applyProtection="1">
      <alignment vertical="center" shrinkToFit="1"/>
    </xf>
    <xf numFmtId="178" fontId="25" fillId="0" borderId="155" xfId="3" applyNumberFormat="1" applyFont="1" applyBorder="1" applyAlignment="1" applyProtection="1">
      <alignment vertical="center" shrinkToFit="1"/>
    </xf>
    <xf numFmtId="187" fontId="1" fillId="8" borderId="157" xfId="3" applyNumberFormat="1" applyFont="1" applyFill="1" applyBorder="1" applyAlignment="1" applyProtection="1">
      <alignment vertical="center" shrinkToFit="1"/>
      <protection locked="0"/>
    </xf>
    <xf numFmtId="3" fontId="1" fillId="0" borderId="158" xfId="3" quotePrefix="1" applyNumberFormat="1" applyFont="1" applyBorder="1" applyAlignment="1" applyProtection="1">
      <alignment vertical="center" shrinkToFit="1"/>
      <protection locked="0"/>
    </xf>
    <xf numFmtId="178" fontId="1" fillId="8" borderId="159" xfId="3" applyNumberFormat="1" applyFont="1" applyFill="1" applyBorder="1" applyAlignment="1" applyProtection="1">
      <alignment vertical="center" shrinkToFit="1"/>
      <protection locked="0"/>
    </xf>
    <xf numFmtId="178" fontId="1" fillId="8" borderId="74" xfId="3" applyNumberFormat="1" applyFont="1" applyFill="1" applyBorder="1" applyAlignment="1" applyProtection="1">
      <alignment vertical="center" shrinkToFit="1"/>
      <protection locked="0"/>
    </xf>
    <xf numFmtId="3" fontId="25" fillId="2" borderId="158" xfId="3" quotePrefix="1" applyNumberFormat="1" applyFont="1" applyFill="1" applyBorder="1" applyAlignment="1" applyProtection="1">
      <alignment vertical="center" shrinkToFit="1"/>
    </xf>
    <xf numFmtId="178" fontId="25" fillId="0" borderId="160" xfId="3" applyNumberFormat="1" applyFont="1" applyBorder="1" applyAlignment="1" applyProtection="1">
      <alignment vertical="center" shrinkToFit="1"/>
    </xf>
    <xf numFmtId="186" fontId="25" fillId="0" borderId="161" xfId="3" applyNumberFormat="1" applyFont="1" applyBorder="1" applyAlignment="1" applyProtection="1">
      <alignment vertical="center" shrinkToFit="1"/>
    </xf>
    <xf numFmtId="0" fontId="1" fillId="0" borderId="22" xfId="3" applyFont="1" applyBorder="1" applyAlignment="1" applyProtection="1">
      <alignment horizontal="distributed" vertical="center"/>
    </xf>
    <xf numFmtId="3" fontId="25" fillId="2" borderId="143" xfId="3" quotePrefix="1" applyNumberFormat="1" applyFont="1" applyFill="1" applyBorder="1" applyAlignment="1" applyProtection="1">
      <alignment vertical="center" shrinkToFit="1"/>
    </xf>
    <xf numFmtId="178" fontId="25" fillId="0" borderId="31" xfId="3" applyNumberFormat="1" applyFont="1" applyBorder="1" applyAlignment="1" applyProtection="1">
      <alignment vertical="center" shrinkToFit="1"/>
    </xf>
    <xf numFmtId="189" fontId="1" fillId="8" borderId="149" xfId="3" applyNumberFormat="1" applyFont="1" applyFill="1" applyBorder="1" applyAlignment="1" applyProtection="1">
      <alignment vertical="center" shrinkToFit="1"/>
      <protection locked="0"/>
    </xf>
    <xf numFmtId="186" fontId="1" fillId="8" borderId="163" xfId="3" applyNumberFormat="1" applyFont="1" applyFill="1" applyBorder="1" applyAlignment="1" applyProtection="1">
      <alignment vertical="center" shrinkToFit="1"/>
      <protection locked="0"/>
    </xf>
    <xf numFmtId="3" fontId="25" fillId="0" borderId="143" xfId="3" quotePrefix="1" applyNumberFormat="1" applyFont="1" applyBorder="1" applyAlignment="1" applyProtection="1">
      <alignment vertical="center" shrinkToFit="1"/>
    </xf>
    <xf numFmtId="178" fontId="25" fillId="0" borderId="6" xfId="3" applyNumberFormat="1" applyFont="1" applyBorder="1" applyAlignment="1" applyProtection="1">
      <alignment vertical="center" shrinkToFit="1"/>
    </xf>
    <xf numFmtId="186" fontId="17" fillId="0" borderId="8" xfId="3" applyNumberFormat="1" applyBorder="1" applyAlignment="1" applyProtection="1">
      <alignment vertical="center" shrinkToFit="1"/>
    </xf>
    <xf numFmtId="0" fontId="28" fillId="0" borderId="8" xfId="3" applyFont="1" applyBorder="1" applyAlignment="1" applyProtection="1">
      <alignment horizontal="distributed" vertical="center"/>
    </xf>
    <xf numFmtId="0" fontId="28" fillId="0" borderId="22" xfId="3" applyFont="1" applyBorder="1" applyAlignment="1" applyProtection="1">
      <alignment horizontal="distributed" vertical="center"/>
    </xf>
    <xf numFmtId="0" fontId="1" fillId="0" borderId="164" xfId="3" applyFont="1" applyBorder="1" applyAlignment="1" applyProtection="1"/>
    <xf numFmtId="186" fontId="25" fillId="0" borderId="54" xfId="3" applyNumberFormat="1" applyFont="1" applyBorder="1" applyAlignment="1" applyProtection="1">
      <alignment vertical="center" shrinkToFit="1"/>
    </xf>
    <xf numFmtId="180" fontId="25" fillId="0" borderId="29" xfId="3" applyNumberFormat="1" applyFont="1" applyBorder="1" applyAlignment="1" applyProtection="1">
      <alignment vertical="center" shrinkToFit="1"/>
    </xf>
    <xf numFmtId="180" fontId="25" fillId="0" borderId="104" xfId="3" applyNumberFormat="1" applyFont="1" applyBorder="1" applyAlignment="1" applyProtection="1">
      <alignment vertical="center" shrinkToFit="1"/>
    </xf>
    <xf numFmtId="0" fontId="17" fillId="0" borderId="28" xfId="3" applyBorder="1" applyAlignment="1" applyProtection="1">
      <alignment vertical="center"/>
    </xf>
    <xf numFmtId="0" fontId="17" fillId="0" borderId="103" xfId="3" applyBorder="1" applyAlignment="1" applyProtection="1">
      <alignment vertical="center"/>
    </xf>
    <xf numFmtId="189" fontId="1" fillId="8" borderId="153" xfId="3" applyNumberFormat="1" applyFont="1" applyFill="1" applyBorder="1" applyAlignment="1" applyProtection="1">
      <alignment vertical="center" shrinkToFit="1"/>
      <protection locked="0"/>
    </xf>
    <xf numFmtId="180" fontId="25" fillId="0" borderId="140" xfId="3" applyNumberFormat="1" applyFont="1" applyBorder="1" applyAlignment="1" applyProtection="1">
      <alignment vertical="center" shrinkToFit="1"/>
    </xf>
    <xf numFmtId="180" fontId="25" fillId="0" borderId="121" xfId="3" applyNumberFormat="1" applyFont="1" applyBorder="1" applyAlignment="1" applyProtection="1">
      <alignment vertical="center" shrinkToFit="1"/>
    </xf>
    <xf numFmtId="0" fontId="1" fillId="0" borderId="21" xfId="3" applyFont="1" applyBorder="1" applyAlignment="1" applyProtection="1">
      <alignment horizontal="distributed" vertical="center"/>
    </xf>
    <xf numFmtId="190" fontId="25" fillId="0" borderId="21" xfId="3" applyNumberFormat="1" applyFont="1" applyBorder="1" applyAlignment="1" applyProtection="1">
      <alignment vertical="center"/>
    </xf>
    <xf numFmtId="0" fontId="1" fillId="0" borderId="21" xfId="3" applyFont="1" applyBorder="1" applyAlignment="1" applyProtection="1">
      <alignment vertical="center"/>
    </xf>
    <xf numFmtId="0" fontId="17" fillId="0" borderId="120" xfId="3" applyBorder="1" applyAlignment="1" applyProtection="1">
      <alignment vertical="center"/>
    </xf>
    <xf numFmtId="178" fontId="25" fillId="0" borderId="73" xfId="3" applyNumberFormat="1" applyFont="1" applyBorder="1" applyAlignment="1" applyProtection="1">
      <alignment vertical="center" shrinkToFit="1"/>
    </xf>
    <xf numFmtId="186" fontId="25" fillId="0" borderId="166" xfId="3" applyNumberFormat="1" applyFont="1" applyBorder="1" applyAlignment="1" applyProtection="1">
      <alignment vertical="center" shrinkToFit="1"/>
    </xf>
    <xf numFmtId="186" fontId="17" fillId="0" borderId="23" xfId="3" applyNumberFormat="1" applyBorder="1" applyAlignment="1" applyProtection="1">
      <alignment vertical="center" shrinkToFit="1"/>
    </xf>
    <xf numFmtId="188" fontId="25" fillId="0" borderId="31" xfId="3" applyNumberFormat="1" applyFont="1" applyBorder="1" applyAlignment="1" applyProtection="1">
      <alignment vertical="center" shrinkToFit="1"/>
    </xf>
    <xf numFmtId="188" fontId="25" fillId="0" borderId="95" xfId="3" applyNumberFormat="1" applyFont="1" applyBorder="1" applyAlignment="1" applyProtection="1">
      <alignment vertical="center" shrinkToFit="1"/>
    </xf>
    <xf numFmtId="0" fontId="17" fillId="0" borderId="10" xfId="3" applyBorder="1" applyAlignment="1" applyProtection="1">
      <alignment vertical="center"/>
    </xf>
    <xf numFmtId="188" fontId="25" fillId="0" borderId="6" xfId="3" applyNumberFormat="1" applyFont="1" applyBorder="1" applyAlignment="1" applyProtection="1">
      <alignment vertical="center" shrinkToFit="1"/>
    </xf>
    <xf numFmtId="188" fontId="25" fillId="0" borderId="96" xfId="3" applyNumberFormat="1" applyFont="1" applyBorder="1" applyAlignment="1" applyProtection="1">
      <alignment vertical="center" shrinkToFit="1"/>
    </xf>
    <xf numFmtId="181" fontId="1" fillId="8" borderId="149" xfId="3" applyNumberFormat="1" applyFont="1" applyFill="1" applyBorder="1" applyAlignment="1" applyProtection="1">
      <alignment vertical="center" shrinkToFit="1"/>
      <protection locked="0"/>
    </xf>
    <xf numFmtId="0" fontId="1" fillId="0" borderId="165" xfId="3" applyFont="1" applyBorder="1" applyAlignment="1" applyProtection="1"/>
    <xf numFmtId="186" fontId="17" fillId="0" borderId="169" xfId="3" applyNumberFormat="1" applyBorder="1" applyAlignment="1" applyProtection="1">
      <alignment vertical="center" shrinkToFit="1"/>
    </xf>
    <xf numFmtId="188" fontId="25" fillId="0" borderId="73" xfId="3" applyNumberFormat="1" applyFont="1" applyBorder="1" applyAlignment="1" applyProtection="1">
      <alignment vertical="center" shrinkToFit="1"/>
    </xf>
    <xf numFmtId="188" fontId="25" fillId="0" borderId="170" xfId="3" applyNumberFormat="1" applyFont="1" applyBorder="1" applyAlignment="1" applyProtection="1">
      <alignment vertical="center" shrinkToFit="1"/>
    </xf>
    <xf numFmtId="0" fontId="17" fillId="0" borderId="74" xfId="3" applyBorder="1" applyAlignment="1" applyProtection="1">
      <alignment vertical="center"/>
    </xf>
    <xf numFmtId="0" fontId="17" fillId="0" borderId="135" xfId="3" applyBorder="1" applyAlignment="1" applyProtection="1">
      <alignment vertical="center"/>
    </xf>
    <xf numFmtId="0" fontId="1" fillId="0" borderId="23" xfId="3" applyFont="1" applyBorder="1" applyAlignment="1" applyProtection="1">
      <alignment horizontal="center" vertical="center"/>
    </xf>
    <xf numFmtId="0" fontId="1" fillId="0" borderId="31" xfId="3" applyFont="1" applyBorder="1" applyAlignment="1" applyProtection="1">
      <alignment horizontal="center" vertical="center"/>
    </xf>
    <xf numFmtId="0" fontId="1" fillId="0" borderId="22" xfId="3" applyFont="1" applyBorder="1" applyAlignment="1" applyProtection="1"/>
    <xf numFmtId="0" fontId="17" fillId="0" borderId="36" xfId="3" applyBorder="1" applyAlignment="1" applyProtection="1">
      <alignment vertical="center"/>
    </xf>
    <xf numFmtId="0" fontId="17" fillId="0" borderId="35" xfId="3" applyBorder="1" applyAlignment="1" applyProtection="1">
      <alignment vertical="center"/>
    </xf>
    <xf numFmtId="0" fontId="17" fillId="0" borderId="34" xfId="3" applyBorder="1" applyAlignment="1" applyProtection="1">
      <alignment vertical="center"/>
    </xf>
    <xf numFmtId="0" fontId="17" fillId="0" borderId="22" xfId="3" applyBorder="1" applyAlignment="1" applyProtection="1">
      <alignment vertical="center"/>
    </xf>
    <xf numFmtId="0" fontId="1" fillId="0" borderId="23" xfId="3" applyFont="1" applyBorder="1" applyAlignment="1" applyProtection="1"/>
    <xf numFmtId="0" fontId="17" fillId="0" borderId="31" xfId="3" applyBorder="1" applyAlignment="1" applyProtection="1">
      <alignment vertical="center"/>
    </xf>
    <xf numFmtId="0" fontId="17" fillId="0" borderId="30" xfId="3" applyBorder="1" applyAlignment="1" applyProtection="1">
      <alignment vertical="center"/>
    </xf>
    <xf numFmtId="0" fontId="17" fillId="0" borderId="23" xfId="3" applyBorder="1" applyAlignment="1" applyProtection="1">
      <alignment vertical="center"/>
    </xf>
    <xf numFmtId="0" fontId="25" fillId="0" borderId="110" xfId="3" applyFont="1" applyBorder="1" applyAlignment="1" applyProtection="1"/>
    <xf numFmtId="0" fontId="1" fillId="0" borderId="114" xfId="3" applyFont="1" applyBorder="1" applyAlignment="1" applyProtection="1"/>
    <xf numFmtId="0" fontId="17" fillId="0" borderId="140" xfId="3" applyBorder="1" applyAlignment="1" applyProtection="1">
      <alignment vertical="center"/>
    </xf>
    <xf numFmtId="0" fontId="17" fillId="0" borderId="21" xfId="3" applyBorder="1" applyAlignment="1" applyProtection="1">
      <alignment vertical="center"/>
    </xf>
    <xf numFmtId="0" fontId="17" fillId="0" borderId="118" xfId="3" applyBorder="1" applyAlignment="1" applyProtection="1">
      <alignment vertical="center"/>
    </xf>
    <xf numFmtId="0" fontId="17" fillId="0" borderId="114" xfId="3" applyBorder="1" applyAlignment="1" applyProtection="1">
      <alignment vertical="center"/>
    </xf>
    <xf numFmtId="0" fontId="25" fillId="0" borderId="121" xfId="3" applyFont="1" applyBorder="1" applyAlignment="1" applyProtection="1"/>
    <xf numFmtId="181" fontId="1" fillId="8" borderId="157" xfId="3" applyNumberFormat="1" applyFont="1" applyFill="1" applyBorder="1" applyAlignment="1" applyProtection="1">
      <alignment vertical="center" shrinkToFit="1"/>
      <protection locked="0"/>
    </xf>
    <xf numFmtId="0" fontId="17" fillId="0" borderId="0" xfId="3" applyAlignment="1" applyProtection="1"/>
    <xf numFmtId="0" fontId="29" fillId="8" borderId="0" xfId="3" quotePrefix="1" applyFont="1" applyFill="1" applyAlignment="1" applyProtection="1">
      <alignment horizontal="center"/>
    </xf>
    <xf numFmtId="0" fontId="30" fillId="0" borderId="0" xfId="3" quotePrefix="1" applyFont="1" applyFill="1" applyAlignment="1" applyProtection="1">
      <protection locked="0"/>
    </xf>
    <xf numFmtId="0" fontId="15" fillId="0" borderId="0" xfId="3" applyFont="1" applyAlignment="1" applyProtection="1"/>
    <xf numFmtId="0" fontId="17" fillId="0" borderId="0" xfId="3" applyAlignment="1" applyProtection="1">
      <alignment horizontal="distributed"/>
    </xf>
    <xf numFmtId="0" fontId="25" fillId="0" borderId="0" xfId="3" applyFont="1" applyAlignment="1" applyProtection="1"/>
    <xf numFmtId="0" fontId="1" fillId="0" borderId="87" xfId="3" applyFont="1" applyBorder="1" applyAlignment="1" applyProtection="1">
      <alignment vertical="center"/>
    </xf>
    <xf numFmtId="0" fontId="26" fillId="0" borderId="171" xfId="3" applyFont="1" applyBorder="1" applyAlignment="1" applyProtection="1">
      <alignment vertical="center"/>
    </xf>
    <xf numFmtId="0" fontId="26" fillId="0" borderId="89" xfId="3" applyFont="1" applyBorder="1" applyAlignment="1" applyProtection="1">
      <alignment vertical="center"/>
    </xf>
    <xf numFmtId="0" fontId="1" fillId="0" borderId="89" xfId="3" applyFont="1" applyBorder="1" applyAlignment="1" applyProtection="1">
      <alignment vertical="center"/>
    </xf>
    <xf numFmtId="0" fontId="17" fillId="0" borderId="24" xfId="3" applyBorder="1" applyAlignment="1" applyProtection="1">
      <alignment vertical="center" shrinkToFit="1"/>
    </xf>
    <xf numFmtId="0" fontId="17" fillId="0" borderId="0" xfId="3" applyBorder="1" applyAlignment="1"/>
    <xf numFmtId="0" fontId="1" fillId="0" borderId="5" xfId="3" applyFont="1" applyBorder="1" applyAlignment="1" applyProtection="1">
      <alignment vertical="center"/>
    </xf>
    <xf numFmtId="0" fontId="27" fillId="0" borderId="33" xfId="3" applyFont="1" applyBorder="1" applyAlignment="1" applyProtection="1">
      <alignment vertical="center"/>
    </xf>
    <xf numFmtId="0" fontId="27" fillId="0" borderId="110" xfId="3" applyFont="1" applyBorder="1" applyAlignment="1" applyProtection="1">
      <alignment vertical="center"/>
    </xf>
    <xf numFmtId="0" fontId="1" fillId="0" borderId="110" xfId="3" applyFont="1" applyBorder="1" applyAlignment="1" applyProtection="1">
      <alignment vertical="center"/>
    </xf>
    <xf numFmtId="0" fontId="1" fillId="0" borderId="33" xfId="3" applyFont="1" applyBorder="1" applyAlignment="1" applyProtection="1">
      <alignment vertical="center"/>
    </xf>
    <xf numFmtId="0" fontId="1" fillId="0" borderId="121" xfId="3" applyFont="1" applyBorder="1" applyAlignment="1" applyProtection="1">
      <alignment vertical="center"/>
    </xf>
    <xf numFmtId="187" fontId="25" fillId="0" borderId="137" xfId="3" applyNumberFormat="1" applyFont="1" applyFill="1" applyBorder="1" applyAlignment="1" applyProtection="1">
      <alignment vertical="center" shrinkToFit="1"/>
    </xf>
    <xf numFmtId="0" fontId="1" fillId="0" borderId="90" xfId="3" applyFont="1" applyBorder="1" applyAlignment="1" applyProtection="1">
      <alignment vertical="center"/>
    </xf>
    <xf numFmtId="180" fontId="25" fillId="0" borderId="147" xfId="3" applyNumberFormat="1" applyFont="1" applyBorder="1" applyAlignment="1" applyProtection="1">
      <alignment vertical="center" shrinkToFit="1"/>
    </xf>
    <xf numFmtId="189" fontId="1" fillId="8" borderId="10" xfId="3" applyNumberFormat="1" applyFont="1" applyFill="1" applyBorder="1" applyAlignment="1" applyProtection="1">
      <alignment vertical="center" shrinkToFit="1"/>
      <protection locked="0"/>
    </xf>
    <xf numFmtId="189" fontId="17" fillId="8" borderId="23" xfId="3" applyNumberFormat="1" applyFill="1" applyBorder="1" applyAlignment="1" applyProtection="1">
      <alignment vertical="center" shrinkToFit="1"/>
      <protection locked="0"/>
    </xf>
    <xf numFmtId="180" fontId="25" fillId="0" borderId="126" xfId="3" applyNumberFormat="1" applyFont="1" applyBorder="1" applyAlignment="1" applyProtection="1">
      <alignment vertical="center" shrinkToFit="1"/>
    </xf>
    <xf numFmtId="189" fontId="1" fillId="8" borderId="9" xfId="3" applyNumberFormat="1" applyFont="1" applyFill="1" applyBorder="1" applyAlignment="1" applyProtection="1">
      <alignment vertical="center" shrinkToFit="1"/>
      <protection locked="0"/>
    </xf>
    <xf numFmtId="189" fontId="17" fillId="8" borderId="8" xfId="3" applyNumberFormat="1" applyFill="1" applyBorder="1" applyAlignment="1" applyProtection="1">
      <alignment vertical="center" shrinkToFit="1"/>
      <protection locked="0"/>
    </xf>
    <xf numFmtId="189" fontId="17" fillId="8" borderId="54" xfId="3" applyNumberFormat="1" applyFill="1" applyBorder="1" applyAlignment="1" applyProtection="1">
      <alignment vertical="center" shrinkToFit="1"/>
      <protection locked="0"/>
    </xf>
    <xf numFmtId="189" fontId="1" fillId="8" borderId="74" xfId="3" applyNumberFormat="1" applyFont="1" applyFill="1" applyBorder="1" applyAlignment="1" applyProtection="1">
      <alignment vertical="center" shrinkToFit="1"/>
      <protection locked="0"/>
    </xf>
    <xf numFmtId="0" fontId="1" fillId="0" borderId="90" xfId="3" applyFont="1" applyBorder="1" applyAlignment="1" applyProtection="1">
      <alignment horizontal="center" vertical="center"/>
    </xf>
    <xf numFmtId="181" fontId="1" fillId="8" borderId="142" xfId="3" applyNumberFormat="1" applyFont="1" applyFill="1" applyBorder="1" applyAlignment="1" applyProtection="1">
      <alignment vertical="center" shrinkToFit="1"/>
      <protection locked="0"/>
    </xf>
    <xf numFmtId="0" fontId="1" fillId="0" borderId="164" xfId="3" applyFont="1" applyBorder="1" applyAlignment="1" applyProtection="1">
      <alignment vertical="center"/>
    </xf>
    <xf numFmtId="180" fontId="25" fillId="0" borderId="155" xfId="3" applyNumberFormat="1" applyFont="1" applyBorder="1" applyAlignment="1" applyProtection="1">
      <alignment vertical="center" shrinkToFit="1"/>
    </xf>
    <xf numFmtId="0" fontId="1" fillId="0" borderId="28" xfId="3" applyFont="1" applyBorder="1" applyAlignment="1" applyProtection="1">
      <alignment vertical="center"/>
    </xf>
    <xf numFmtId="180" fontId="25" fillId="0" borderId="161" xfId="3" applyNumberFormat="1" applyFont="1" applyBorder="1" applyAlignment="1" applyProtection="1">
      <alignment vertical="center" shrinkToFit="1"/>
    </xf>
    <xf numFmtId="188" fontId="25" fillId="0" borderId="147" xfId="3" applyNumberFormat="1" applyFont="1" applyBorder="1" applyAlignment="1" applyProtection="1">
      <alignment vertical="center" shrinkToFit="1"/>
    </xf>
    <xf numFmtId="188" fontId="25" fillId="0" borderId="126" xfId="3" applyNumberFormat="1" applyFont="1" applyBorder="1" applyAlignment="1" applyProtection="1">
      <alignment vertical="center" shrinkToFit="1"/>
    </xf>
    <xf numFmtId="0" fontId="1" fillId="0" borderId="165" xfId="3" applyFont="1" applyBorder="1" applyAlignment="1" applyProtection="1">
      <alignment vertical="center"/>
    </xf>
    <xf numFmtId="188" fontId="25" fillId="0" borderId="160" xfId="3" applyNumberFormat="1" applyFont="1" applyBorder="1" applyAlignment="1" applyProtection="1">
      <alignment vertical="center" shrinkToFit="1"/>
    </xf>
    <xf numFmtId="0" fontId="1" fillId="0" borderId="22" xfId="3" applyFont="1" applyBorder="1" applyAlignment="1" applyProtection="1">
      <alignment vertical="center"/>
    </xf>
    <xf numFmtId="0" fontId="1" fillId="0" borderId="23" xfId="3" applyFont="1" applyBorder="1" applyAlignment="1" applyProtection="1">
      <alignment vertical="center"/>
    </xf>
    <xf numFmtId="0" fontId="1" fillId="0" borderId="114" xfId="3" applyFont="1" applyBorder="1" applyAlignment="1" applyProtection="1">
      <alignment vertical="center"/>
    </xf>
    <xf numFmtId="38" fontId="25" fillId="0" borderId="137" xfId="4" applyFont="1" applyFill="1" applyBorder="1" applyAlignment="1" applyProtection="1">
      <alignment vertical="center" shrinkToFit="1"/>
    </xf>
    <xf numFmtId="38" fontId="25" fillId="8" borderId="8" xfId="4" applyFont="1" applyFill="1" applyBorder="1" applyAlignment="1" applyProtection="1">
      <alignment vertical="center" shrinkToFit="1"/>
      <protection locked="0"/>
    </xf>
    <xf numFmtId="186" fontId="17" fillId="0" borderId="8" xfId="3" applyNumberFormat="1" applyFill="1" applyBorder="1" applyAlignment="1" applyProtection="1">
      <alignment vertical="center" shrinkToFit="1"/>
      <protection locked="0"/>
    </xf>
    <xf numFmtId="180" fontId="25" fillId="0" borderId="126" xfId="3" applyNumberFormat="1" applyFont="1" applyFill="1" applyBorder="1" applyAlignment="1" applyProtection="1">
      <alignment vertical="center" shrinkToFit="1"/>
    </xf>
    <xf numFmtId="180" fontId="25" fillId="0" borderId="96" xfId="3" applyNumberFormat="1" applyFont="1" applyFill="1" applyBorder="1" applyAlignment="1" applyProtection="1">
      <alignment vertical="center" shrinkToFit="1"/>
    </xf>
    <xf numFmtId="186" fontId="25" fillId="0" borderId="8" xfId="3" applyNumberFormat="1" applyFont="1" applyFill="1" applyBorder="1" applyAlignment="1" applyProtection="1">
      <alignment vertical="center" shrinkToFit="1"/>
    </xf>
    <xf numFmtId="178" fontId="1" fillId="8" borderId="149" xfId="3" applyNumberFormat="1" applyFont="1" applyFill="1" applyBorder="1" applyAlignment="1" applyProtection="1">
      <alignment vertical="center" shrinkToFit="1"/>
      <protection locked="0"/>
    </xf>
    <xf numFmtId="0" fontId="31" fillId="0" borderId="0" xfId="3" applyFont="1" applyBorder="1" applyAlignment="1">
      <alignment horizontal="distributed"/>
    </xf>
    <xf numFmtId="0" fontId="25" fillId="0" borderId="0" xfId="3" applyFont="1" applyBorder="1" applyAlignment="1">
      <alignment horizontal="distributed"/>
    </xf>
    <xf numFmtId="0" fontId="17" fillId="0" borderId="0" xfId="3" applyBorder="1" applyAlignment="1">
      <alignment horizontal="distributed"/>
    </xf>
    <xf numFmtId="0" fontId="25" fillId="0" borderId="0" xfId="3" applyFont="1" applyBorder="1" applyAlignment="1"/>
    <xf numFmtId="0" fontId="31" fillId="0" borderId="0" xfId="3" applyFont="1" applyBorder="1" applyAlignment="1">
      <alignment horizontal="distributed" vertical="center"/>
    </xf>
    <xf numFmtId="0" fontId="25" fillId="0" borderId="0" xfId="3" applyFont="1" applyBorder="1" applyAlignment="1">
      <alignment horizontal="distributed" vertical="center"/>
    </xf>
    <xf numFmtId="0" fontId="32" fillId="0" borderId="0" xfId="3" applyFont="1" applyBorder="1" applyAlignment="1"/>
    <xf numFmtId="0" fontId="1" fillId="0" borderId="0" xfId="3" applyFont="1" applyBorder="1" applyAlignment="1"/>
    <xf numFmtId="0" fontId="17" fillId="0" borderId="0" xfId="3" applyBorder="1" applyAlignment="1">
      <alignment horizontal="distributed" vertical="center"/>
    </xf>
    <xf numFmtId="0" fontId="33" fillId="0" borderId="0" xfId="3" applyFont="1" applyBorder="1" applyAlignment="1"/>
    <xf numFmtId="0" fontId="1" fillId="0" borderId="0" xfId="3" applyFont="1" applyBorder="1" applyAlignment="1" applyProtection="1">
      <protection locked="0"/>
    </xf>
    <xf numFmtId="178" fontId="25" fillId="0" borderId="0" xfId="3" applyNumberFormat="1" applyFont="1" applyBorder="1" applyAlignment="1"/>
    <xf numFmtId="178" fontId="25" fillId="0" borderId="0" xfId="3" applyNumberFormat="1" applyFont="1" applyBorder="1" applyAlignment="1">
      <alignment horizontal="right" vertical="center"/>
    </xf>
    <xf numFmtId="186" fontId="25" fillId="0" borderId="0" xfId="3" applyNumberFormat="1" applyFont="1" applyBorder="1" applyAlignment="1">
      <alignment horizontal="right" vertical="center"/>
    </xf>
    <xf numFmtId="0" fontId="1" fillId="0" borderId="0" xfId="3" applyFont="1" applyBorder="1" applyAlignment="1">
      <alignment horizontal="distributed" vertical="center"/>
    </xf>
    <xf numFmtId="186" fontId="25" fillId="0" borderId="0" xfId="3" applyNumberFormat="1" applyFont="1" applyBorder="1" applyAlignment="1"/>
    <xf numFmtId="188" fontId="25" fillId="0" borderId="0" xfId="3" applyNumberFormat="1" applyFont="1" applyBorder="1" applyAlignment="1">
      <alignment vertical="center"/>
    </xf>
    <xf numFmtId="186" fontId="17" fillId="0" borderId="0" xfId="3" applyNumberFormat="1" applyBorder="1" applyAlignment="1" applyProtection="1">
      <protection locked="0"/>
    </xf>
    <xf numFmtId="180" fontId="25" fillId="0" borderId="0" xfId="3" applyNumberFormat="1" applyFont="1" applyBorder="1" applyAlignment="1">
      <alignment vertical="center"/>
    </xf>
    <xf numFmtId="0" fontId="17" fillId="0" borderId="0" xfId="3" applyBorder="1" applyAlignment="1" applyProtection="1">
      <protection locked="0"/>
    </xf>
    <xf numFmtId="0" fontId="1" fillId="0" borderId="0" xfId="3" applyFont="1" applyBorder="1" applyAlignment="1" applyProtection="1">
      <alignment horizontal="center" vertical="center"/>
      <protection locked="0"/>
    </xf>
    <xf numFmtId="186" fontId="1" fillId="0" borderId="0" xfId="3" applyNumberFormat="1" applyFont="1" applyBorder="1" applyAlignment="1" applyProtection="1">
      <protection locked="0"/>
    </xf>
    <xf numFmtId="3" fontId="1" fillId="0" borderId="0" xfId="3" applyNumberFormat="1" applyFont="1" applyBorder="1" applyAlignment="1" applyProtection="1">
      <alignment horizontal="center"/>
      <protection locked="0"/>
    </xf>
    <xf numFmtId="0" fontId="32" fillId="0" borderId="0" xfId="3" applyFont="1" applyBorder="1" applyAlignment="1">
      <alignment horizontal="distributed"/>
    </xf>
    <xf numFmtId="0" fontId="34" fillId="0" borderId="0" xfId="3" applyFont="1" applyBorder="1" applyAlignment="1">
      <alignment horizontal="distributed" vertical="center"/>
    </xf>
    <xf numFmtId="186" fontId="25" fillId="0" borderId="0" xfId="3" applyNumberFormat="1" applyFont="1" applyBorder="1" applyAlignment="1">
      <alignment vertical="center"/>
    </xf>
    <xf numFmtId="3" fontId="1" fillId="0" borderId="0" xfId="3" applyNumberFormat="1" applyFont="1" applyBorder="1" applyAlignment="1"/>
    <xf numFmtId="186" fontId="17" fillId="0" borderId="0" xfId="3" applyNumberFormat="1" applyBorder="1" applyAlignment="1"/>
    <xf numFmtId="0" fontId="25" fillId="0" borderId="0" xfId="3" applyFont="1" applyBorder="1" applyAlignment="1">
      <alignment vertical="top"/>
    </xf>
    <xf numFmtId="0" fontId="25" fillId="0" borderId="0" xfId="3" applyFont="1" applyBorder="1" applyAlignment="1">
      <alignment vertical="center"/>
    </xf>
    <xf numFmtId="0" fontId="1" fillId="0" borderId="0" xfId="3" applyFont="1" applyBorder="1" applyAlignment="1" applyProtection="1">
      <alignment horizontal="distributed" vertical="center"/>
      <protection locked="0"/>
    </xf>
    <xf numFmtId="178" fontId="1" fillId="0" borderId="0" xfId="3" applyNumberFormat="1" applyFont="1" applyBorder="1" applyAlignment="1" applyProtection="1">
      <protection locked="0"/>
    </xf>
    <xf numFmtId="3" fontId="1" fillId="0" borderId="0" xfId="3" applyNumberFormat="1" applyFont="1" applyBorder="1" applyAlignment="1" applyProtection="1">
      <protection locked="0"/>
    </xf>
    <xf numFmtId="178" fontId="25" fillId="0" borderId="0" xfId="3" applyNumberFormat="1" applyFont="1" applyBorder="1" applyAlignment="1">
      <alignment vertical="center"/>
    </xf>
    <xf numFmtId="0" fontId="28" fillId="0" borderId="0" xfId="3" applyFont="1" applyBorder="1" applyAlignment="1" applyProtection="1">
      <alignment horizontal="distributed" vertical="center"/>
      <protection locked="0"/>
    </xf>
    <xf numFmtId="0" fontId="35" fillId="0" borderId="0" xfId="3" applyFont="1" applyBorder="1" applyAlignment="1">
      <alignment horizontal="distributed" vertical="center"/>
    </xf>
    <xf numFmtId="3" fontId="1" fillId="0" borderId="0" xfId="3" applyNumberFormat="1" applyFont="1" applyBorder="1" applyAlignment="1" applyProtection="1">
      <alignment vertical="center"/>
      <protection locked="0"/>
    </xf>
    <xf numFmtId="3" fontId="25" fillId="0" borderId="0" xfId="3" applyNumberFormat="1" applyFont="1" applyBorder="1" applyAlignment="1"/>
    <xf numFmtId="0" fontId="1" fillId="0" borderId="0" xfId="3" applyFont="1" applyBorder="1" applyAlignment="1" applyProtection="1">
      <alignment horizontal="distributed"/>
      <protection locked="0"/>
    </xf>
    <xf numFmtId="0" fontId="26" fillId="0" borderId="0" xfId="3" applyFont="1" applyBorder="1" applyAlignment="1" applyProtection="1">
      <alignment horizontal="distributed" vertical="center"/>
      <protection locked="0"/>
    </xf>
    <xf numFmtId="0" fontId="36" fillId="0" borderId="0" xfId="3" applyFont="1" applyBorder="1" applyAlignment="1" applyProtection="1">
      <alignment horizontal="distributed" vertical="center"/>
      <protection locked="0"/>
    </xf>
    <xf numFmtId="0" fontId="17" fillId="0" borderId="0" xfId="3" applyBorder="1" applyAlignment="1" applyProtection="1">
      <alignment horizontal="distributed" vertical="center"/>
      <protection locked="0"/>
    </xf>
    <xf numFmtId="190" fontId="17" fillId="0" borderId="0" xfId="3" applyNumberFormat="1" applyBorder="1" applyAlignment="1" applyProtection="1">
      <protection locked="0"/>
    </xf>
    <xf numFmtId="0" fontId="27" fillId="0" borderId="0" xfId="3" applyFont="1" applyBorder="1" applyAlignment="1" applyProtection="1">
      <alignment horizontal="distributed" vertical="center"/>
      <protection locked="0"/>
    </xf>
    <xf numFmtId="0" fontId="25" fillId="0" borderId="0" xfId="3" applyFont="1" applyBorder="1" applyAlignment="1">
      <alignment horizontal="distributed" vertical="distributed"/>
    </xf>
    <xf numFmtId="3" fontId="26" fillId="0" borderId="0" xfId="3" applyNumberFormat="1" applyFont="1" applyBorder="1" applyAlignment="1" applyProtection="1">
      <protection locked="0"/>
    </xf>
    <xf numFmtId="3" fontId="34" fillId="0" borderId="0" xfId="3" applyNumberFormat="1" applyFont="1" applyBorder="1" applyAlignment="1"/>
    <xf numFmtId="3" fontId="28" fillId="0" borderId="0" xfId="3" applyNumberFormat="1" applyFont="1" applyBorder="1" applyAlignment="1"/>
    <xf numFmtId="0" fontId="21" fillId="0" borderId="0" xfId="3" applyFont="1" applyAlignment="1"/>
    <xf numFmtId="0" fontId="22" fillId="0" borderId="0" xfId="3" applyFont="1" applyAlignment="1"/>
    <xf numFmtId="0" fontId="37" fillId="0" borderId="0" xfId="3" applyFont="1" applyAlignment="1"/>
    <xf numFmtId="0" fontId="38" fillId="2" borderId="21" xfId="3" applyFont="1" applyFill="1" applyBorder="1" applyAlignment="1">
      <alignment horizontal="left" vertical="center"/>
    </xf>
    <xf numFmtId="0" fontId="22" fillId="2" borderId="21" xfId="3" applyFont="1" applyFill="1" applyBorder="1" applyAlignment="1">
      <alignment horizontal="left" vertical="center"/>
    </xf>
    <xf numFmtId="0" fontId="17" fillId="0" borderId="0" xfId="3" applyAlignment="1">
      <alignment vertical="center"/>
    </xf>
    <xf numFmtId="0" fontId="22" fillId="2" borderId="0" xfId="3" applyFont="1" applyFill="1" applyBorder="1" applyAlignment="1">
      <alignment vertical="center"/>
    </xf>
    <xf numFmtId="0" fontId="22" fillId="0" borderId="0" xfId="3" applyFont="1" applyAlignment="1">
      <alignment vertical="center"/>
    </xf>
    <xf numFmtId="0" fontId="22" fillId="0" borderId="0" xfId="3" applyFont="1" applyAlignment="1">
      <alignment horizontal="right" vertical="center"/>
    </xf>
    <xf numFmtId="0" fontId="39" fillId="0" borderId="0" xfId="3" applyFont="1" applyAlignment="1"/>
    <xf numFmtId="0" fontId="30" fillId="0" borderId="0" xfId="3" applyFont="1" applyAlignment="1"/>
    <xf numFmtId="0" fontId="22" fillId="0" borderId="84" xfId="3" applyFont="1" applyBorder="1" applyAlignment="1">
      <alignment horizontal="distributed" vertical="center"/>
    </xf>
    <xf numFmtId="0" fontId="22" fillId="0" borderId="87" xfId="3" applyFont="1" applyBorder="1" applyAlignment="1">
      <alignment vertical="center" shrinkToFit="1"/>
    </xf>
    <xf numFmtId="0" fontId="22" fillId="0" borderId="87" xfId="3" applyFont="1" applyBorder="1" applyAlignment="1">
      <alignment horizontal="distributed" vertical="center"/>
    </xf>
    <xf numFmtId="0" fontId="22" fillId="0" borderId="0" xfId="3" applyFont="1" applyBorder="1" applyAlignment="1">
      <alignment horizontal="distributed" vertical="center"/>
    </xf>
    <xf numFmtId="192" fontId="38" fillId="0" borderId="85" xfId="3" applyNumberFormat="1" applyFont="1" applyBorder="1" applyAlignment="1">
      <alignment horizontal="center" vertical="center" shrinkToFit="1"/>
    </xf>
    <xf numFmtId="0" fontId="22" fillId="0" borderId="118" xfId="3" applyFont="1" applyBorder="1" applyAlignment="1">
      <alignment horizontal="center" vertical="center" shrinkToFit="1"/>
    </xf>
    <xf numFmtId="0" fontId="22" fillId="0" borderId="114" xfId="3" applyFont="1" applyBorder="1" applyAlignment="1">
      <alignment vertical="center" shrinkToFit="1"/>
    </xf>
    <xf numFmtId="0" fontId="22" fillId="0" borderId="114" xfId="3" applyFont="1" applyBorder="1" applyAlignment="1">
      <alignment horizontal="center" vertical="center" shrinkToFit="1"/>
    </xf>
    <xf numFmtId="0" fontId="22" fillId="0" borderId="0" xfId="3" applyFont="1" applyBorder="1" applyAlignment="1">
      <alignment vertical="center"/>
    </xf>
    <xf numFmtId="193" fontId="40" fillId="7" borderId="138" xfId="3" applyNumberFormat="1" applyFont="1" applyFill="1" applyBorder="1" applyAlignment="1" applyProtection="1">
      <alignment horizontal="center" vertical="center" shrinkToFit="1"/>
    </xf>
    <xf numFmtId="193" fontId="38" fillId="2" borderId="169" xfId="3" applyNumberFormat="1" applyFont="1" applyFill="1" applyBorder="1" applyAlignment="1">
      <alignment vertical="center" shrinkToFit="1"/>
    </xf>
    <xf numFmtId="178" fontId="38" fillId="0" borderId="23" xfId="3" applyNumberFormat="1" applyFont="1" applyBorder="1" applyAlignment="1">
      <alignment horizontal="center" vertical="center" shrinkToFit="1"/>
    </xf>
    <xf numFmtId="38" fontId="38" fillId="0" borderId="30" xfId="4" applyFont="1" applyBorder="1" applyAlignment="1">
      <alignment horizontal="center" vertical="center" shrinkToFit="1"/>
    </xf>
    <xf numFmtId="0" fontId="21" fillId="8" borderId="95" xfId="3" applyFont="1" applyFill="1" applyBorder="1" applyAlignment="1" applyProtection="1">
      <alignment vertical="center" shrinkToFit="1"/>
      <protection locked="0"/>
    </xf>
    <xf numFmtId="0" fontId="21" fillId="8" borderId="96" xfId="3" applyFont="1" applyFill="1" applyBorder="1" applyAlignment="1" applyProtection="1">
      <alignment vertical="center" shrinkToFit="1"/>
      <protection locked="0"/>
    </xf>
    <xf numFmtId="38" fontId="38" fillId="0" borderId="99" xfId="4" applyFont="1" applyBorder="1" applyAlignment="1">
      <alignment horizontal="center" vertical="center" shrinkToFit="1"/>
    </xf>
    <xf numFmtId="38" fontId="38" fillId="0" borderId="27" xfId="4" applyFont="1" applyBorder="1" applyAlignment="1">
      <alignment horizontal="center" vertical="center" shrinkToFit="1"/>
    </xf>
    <xf numFmtId="38" fontId="38" fillId="0" borderId="103" xfId="4" applyFont="1" applyBorder="1" applyAlignment="1">
      <alignment horizontal="center" vertical="center" shrinkToFit="1"/>
    </xf>
    <xf numFmtId="0" fontId="21" fillId="8" borderId="104" xfId="3" applyFont="1" applyFill="1" applyBorder="1" applyAlignment="1" applyProtection="1">
      <alignment vertical="center" shrinkToFit="1"/>
      <protection locked="0"/>
    </xf>
    <xf numFmtId="0" fontId="22" fillId="0" borderId="128" xfId="3" applyFont="1" applyBorder="1" applyAlignment="1">
      <alignment horizontal="center" vertical="center"/>
    </xf>
    <xf numFmtId="0" fontId="22" fillId="0" borderId="137" xfId="3" applyFont="1" applyBorder="1" applyAlignment="1">
      <alignment horizontal="center" vertical="center"/>
    </xf>
    <xf numFmtId="178" fontId="22" fillId="0" borderId="127" xfId="3" applyNumberFormat="1" applyFont="1" applyBorder="1" applyAlignment="1">
      <alignment vertical="center" shrinkToFit="1"/>
    </xf>
    <xf numFmtId="187" fontId="22" fillId="0" borderId="128" xfId="3" applyNumberFormat="1" applyFont="1" applyBorder="1" applyAlignment="1">
      <alignment horizontal="center" vertical="center" shrinkToFit="1"/>
    </xf>
    <xf numFmtId="178" fontId="22" fillId="0" borderId="128" xfId="3" applyNumberFormat="1" applyFont="1" applyBorder="1" applyAlignment="1">
      <alignment horizontal="center" vertical="center" shrinkToFit="1"/>
    </xf>
    <xf numFmtId="178" fontId="38" fillId="0" borderId="128" xfId="3" applyNumberFormat="1" applyFont="1" applyBorder="1" applyAlignment="1">
      <alignment horizontal="center" vertical="center" shrinkToFit="1"/>
    </xf>
    <xf numFmtId="0" fontId="22" fillId="0" borderId="128" xfId="3" applyFont="1" applyBorder="1" applyAlignment="1">
      <alignment vertical="center" shrinkToFit="1"/>
    </xf>
    <xf numFmtId="0" fontId="22" fillId="0" borderId="137" xfId="3" applyFont="1" applyBorder="1" applyAlignment="1">
      <alignment vertical="center" shrinkToFit="1"/>
    </xf>
    <xf numFmtId="38" fontId="38" fillId="0" borderId="118" xfId="4" applyFont="1" applyBorder="1" applyAlignment="1">
      <alignment horizontal="right" vertical="center" shrinkToFit="1"/>
    </xf>
    <xf numFmtId="38" fontId="38" fillId="0" borderId="21" xfId="4" applyFont="1" applyBorder="1" applyAlignment="1">
      <alignment horizontal="right" vertical="center" shrinkToFit="1"/>
    </xf>
    <xf numFmtId="0" fontId="21" fillId="8" borderId="121" xfId="3" applyFont="1" applyFill="1" applyBorder="1" applyAlignment="1" applyProtection="1">
      <alignment vertical="center" shrinkToFit="1"/>
      <protection locked="0"/>
    </xf>
    <xf numFmtId="38" fontId="38" fillId="0" borderId="32" xfId="4" applyFont="1" applyBorder="1" applyAlignment="1">
      <alignment vertical="center" shrinkToFit="1"/>
    </xf>
    <xf numFmtId="38" fontId="38" fillId="0" borderId="0" xfId="4" applyFont="1" applyBorder="1" applyAlignment="1">
      <alignment vertical="center" shrinkToFit="1"/>
    </xf>
    <xf numFmtId="0" fontId="21" fillId="8" borderId="110" xfId="3" applyFont="1" applyFill="1" applyBorder="1" applyAlignment="1" applyProtection="1">
      <alignment vertical="center" shrinkToFit="1"/>
      <protection locked="0"/>
    </xf>
    <xf numFmtId="0" fontId="22" fillId="0" borderId="0" xfId="3" applyFont="1" applyBorder="1" applyAlignment="1">
      <alignment horizontal="center" vertical="center"/>
    </xf>
    <xf numFmtId="178" fontId="22" fillId="0" borderId="0" xfId="3" applyNumberFormat="1" applyFont="1" applyBorder="1" applyAlignment="1">
      <alignment vertical="center" shrinkToFit="1"/>
    </xf>
    <xf numFmtId="187" fontId="22" fillId="0" borderId="0" xfId="3" applyNumberFormat="1" applyFont="1" applyBorder="1" applyAlignment="1">
      <alignment horizontal="center" vertical="center" shrinkToFit="1"/>
    </xf>
    <xf numFmtId="178" fontId="22" fillId="0" borderId="0" xfId="3" applyNumberFormat="1" applyFont="1" applyBorder="1" applyAlignment="1">
      <alignment horizontal="center" vertical="center" shrinkToFit="1"/>
    </xf>
    <xf numFmtId="178" fontId="38" fillId="0" borderId="0" xfId="3" applyNumberFormat="1" applyFont="1" applyBorder="1" applyAlignment="1">
      <alignment horizontal="center" vertical="center" shrinkToFit="1"/>
    </xf>
    <xf numFmtId="178" fontId="38" fillId="0" borderId="24" xfId="3" applyNumberFormat="1" applyFont="1" applyBorder="1" applyAlignment="1">
      <alignment horizontal="center" vertical="center" shrinkToFit="1"/>
    </xf>
    <xf numFmtId="0" fontId="22" fillId="0" borderId="24" xfId="3" applyFont="1" applyBorder="1" applyAlignment="1">
      <alignment vertical="center" shrinkToFit="1"/>
    </xf>
    <xf numFmtId="0" fontId="22" fillId="0" borderId="0" xfId="3" applyFont="1" applyBorder="1" applyAlignment="1">
      <alignment vertical="center" shrinkToFit="1"/>
    </xf>
    <xf numFmtId="38" fontId="38" fillId="0" borderId="127" xfId="4" applyFont="1" applyBorder="1" applyAlignment="1">
      <alignment vertical="center" shrinkToFit="1"/>
    </xf>
    <xf numFmtId="38" fontId="38" fillId="0" borderId="38" xfId="4" applyFont="1" applyBorder="1" applyAlignment="1">
      <alignment vertical="center" shrinkToFit="1"/>
    </xf>
    <xf numFmtId="0" fontId="21" fillId="8" borderId="130" xfId="3" applyFont="1" applyFill="1" applyBorder="1" applyAlignment="1" applyProtection="1">
      <alignment vertical="center" shrinkToFit="1"/>
      <protection locked="0"/>
    </xf>
    <xf numFmtId="0" fontId="22" fillId="0" borderId="0" xfId="3" applyFont="1" applyAlignment="1">
      <alignment horizontal="center" vertical="center"/>
    </xf>
    <xf numFmtId="178" fontId="22" fillId="0" borderId="0" xfId="3" applyNumberFormat="1" applyFont="1" applyAlignment="1">
      <alignment vertical="center" shrinkToFit="1"/>
    </xf>
    <xf numFmtId="187" fontId="22" fillId="0" borderId="0" xfId="3" applyNumberFormat="1" applyFont="1" applyAlignment="1">
      <alignment horizontal="center" vertical="center" shrinkToFit="1"/>
    </xf>
    <xf numFmtId="178" fontId="22" fillId="0" borderId="21" xfId="3" applyNumberFormat="1" applyFont="1" applyBorder="1" applyAlignment="1">
      <alignment horizontal="center" vertical="center" shrinkToFit="1"/>
    </xf>
    <xf numFmtId="178" fontId="22" fillId="0" borderId="0" xfId="3" applyNumberFormat="1" applyFont="1" applyAlignment="1">
      <alignment horizontal="center" vertical="center" shrinkToFit="1"/>
    </xf>
    <xf numFmtId="0" fontId="22" fillId="0" borderId="0" xfId="3" applyFont="1" applyAlignment="1">
      <alignment vertical="center" shrinkToFit="1"/>
    </xf>
    <xf numFmtId="0" fontId="22" fillId="0" borderId="0" xfId="3" applyFont="1" applyBorder="1" applyAlignment="1"/>
    <xf numFmtId="38" fontId="22" fillId="0" borderId="38" xfId="4" applyFont="1" applyBorder="1" applyAlignment="1">
      <alignment vertical="center" shrinkToFit="1"/>
    </xf>
    <xf numFmtId="0" fontId="21" fillId="0" borderId="21" xfId="3" applyFont="1" applyBorder="1" applyAlignment="1">
      <alignment vertical="center"/>
    </xf>
    <xf numFmtId="178" fontId="38" fillId="0" borderId="23" xfId="3" applyNumberFormat="1" applyFont="1" applyFill="1" applyBorder="1" applyAlignment="1">
      <alignment horizontal="center" vertical="center" shrinkToFit="1"/>
    </xf>
    <xf numFmtId="38" fontId="38" fillId="0" borderId="10" xfId="4" applyFont="1" applyBorder="1" applyAlignment="1">
      <alignment horizontal="center" vertical="center" shrinkToFit="1"/>
    </xf>
    <xf numFmtId="0" fontId="21" fillId="8" borderId="174" xfId="3" applyFont="1" applyFill="1" applyBorder="1" applyAlignment="1" applyProtection="1">
      <alignment vertical="center" shrinkToFit="1"/>
      <protection locked="0"/>
    </xf>
    <xf numFmtId="38" fontId="38" fillId="0" borderId="54" xfId="4" applyFont="1" applyBorder="1" applyAlignment="1">
      <alignment horizontal="center" vertical="center" shrinkToFit="1"/>
    </xf>
    <xf numFmtId="38" fontId="38" fillId="0" borderId="29" xfId="4" applyFont="1" applyBorder="1" applyAlignment="1">
      <alignment horizontal="center" vertical="center" shrinkToFit="1"/>
    </xf>
    <xf numFmtId="38" fontId="38" fillId="0" borderId="118" xfId="4" applyFont="1" applyBorder="1" applyAlignment="1">
      <alignment vertical="center" shrinkToFit="1"/>
    </xf>
    <xf numFmtId="38" fontId="38" fillId="0" borderId="21" xfId="4" applyFont="1" applyBorder="1" applyAlignment="1">
      <alignment vertical="center" shrinkToFit="1"/>
    </xf>
    <xf numFmtId="38" fontId="38" fillId="0" borderId="28" xfId="4" applyFont="1" applyBorder="1" applyAlignment="1">
      <alignment horizontal="center" vertical="center" shrinkToFit="1"/>
    </xf>
    <xf numFmtId="187" fontId="22" fillId="0" borderId="128" xfId="3" applyNumberFormat="1" applyFont="1" applyBorder="1" applyAlignment="1">
      <alignment vertical="center" shrinkToFit="1"/>
    </xf>
    <xf numFmtId="178" fontId="22" fillId="0" borderId="128" xfId="3" applyNumberFormat="1" applyFont="1" applyBorder="1" applyAlignment="1">
      <alignment vertical="center" shrinkToFit="1"/>
    </xf>
    <xf numFmtId="178" fontId="38" fillId="0" borderId="0" xfId="3" applyNumberFormat="1" applyFont="1" applyBorder="1" applyAlignment="1">
      <alignment vertical="center" shrinkToFit="1"/>
    </xf>
    <xf numFmtId="38" fontId="38" fillId="0" borderId="131" xfId="4" applyFont="1" applyBorder="1" applyAlignment="1">
      <alignment vertical="center" shrinkToFit="1"/>
    </xf>
    <xf numFmtId="38" fontId="14" fillId="0" borderId="0" xfId="0" applyNumberFormat="1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distributed" vertical="center"/>
    </xf>
    <xf numFmtId="181" fontId="14" fillId="0" borderId="0" xfId="0" applyNumberFormat="1" applyFont="1" applyFill="1" applyBorder="1" applyAlignment="1">
      <alignment horizontal="right"/>
    </xf>
    <xf numFmtId="191" fontId="38" fillId="0" borderId="133" xfId="3" applyNumberFormat="1" applyFont="1" applyBorder="1" applyAlignment="1">
      <alignment horizontal="center" vertical="center" shrinkToFit="1"/>
    </xf>
    <xf numFmtId="192" fontId="38" fillId="0" borderId="23" xfId="3" applyNumberFormat="1" applyFont="1" applyBorder="1" applyAlignment="1">
      <alignment horizontal="center" vertical="center" shrinkToFit="1"/>
    </xf>
    <xf numFmtId="0" fontId="38" fillId="0" borderId="86" xfId="3" applyFont="1" applyBorder="1" applyAlignment="1">
      <alignment horizontal="center" vertical="center" shrinkToFit="1"/>
    </xf>
    <xf numFmtId="0" fontId="38" fillId="0" borderId="9" xfId="3" applyFont="1" applyBorder="1" applyAlignment="1">
      <alignment horizontal="center" vertical="center" shrinkToFit="1"/>
    </xf>
    <xf numFmtId="0" fontId="38" fillId="0" borderId="28" xfId="3" applyFont="1" applyBorder="1" applyAlignment="1">
      <alignment horizontal="center" vertical="center" shrinkToFit="1"/>
    </xf>
    <xf numFmtId="0" fontId="22" fillId="0" borderId="21" xfId="3" applyFont="1" applyBorder="1" applyAlignment="1">
      <alignment horizontal="center" vertical="center"/>
    </xf>
    <xf numFmtId="0" fontId="38" fillId="0" borderId="151" xfId="3" applyFont="1" applyBorder="1" applyAlignment="1">
      <alignment horizontal="center" vertical="center" shrinkToFit="1"/>
    </xf>
    <xf numFmtId="0" fontId="38" fillId="0" borderId="124" xfId="3" applyFont="1" applyBorder="1" applyAlignment="1">
      <alignment horizontal="center" vertical="center" shrinkToFit="1"/>
    </xf>
    <xf numFmtId="0" fontId="38" fillId="0" borderId="148" xfId="3" applyFont="1" applyBorder="1" applyAlignment="1">
      <alignment horizontal="center" vertical="center" shrinkToFit="1"/>
    </xf>
    <xf numFmtId="0" fontId="22" fillId="0" borderId="165" xfId="3" applyFont="1" applyBorder="1" applyAlignment="1">
      <alignment horizontal="center" vertical="center"/>
    </xf>
    <xf numFmtId="0" fontId="38" fillId="0" borderId="10" xfId="3" applyFont="1" applyBorder="1" applyAlignment="1">
      <alignment horizontal="center" vertical="center" shrinkToFit="1"/>
    </xf>
    <xf numFmtId="192" fontId="38" fillId="0" borderId="78" xfId="3" applyNumberFormat="1" applyFont="1" applyBorder="1" applyAlignment="1">
      <alignment horizontal="center" vertical="center" shrinkToFit="1"/>
    </xf>
    <xf numFmtId="193" fontId="38" fillId="2" borderId="71" xfId="3" applyNumberFormat="1" applyFont="1" applyFill="1" applyBorder="1" applyAlignment="1">
      <alignment vertical="center" shrinkToFit="1"/>
    </xf>
    <xf numFmtId="0" fontId="21" fillId="0" borderId="162" xfId="3" applyFont="1" applyBorder="1" applyAlignment="1">
      <alignment horizontal="center"/>
    </xf>
    <xf numFmtId="0" fontId="21" fillId="0" borderId="85" xfId="3" applyFont="1" applyBorder="1" applyAlignment="1">
      <alignment horizontal="center"/>
    </xf>
    <xf numFmtId="0" fontId="21" fillId="0" borderId="88" xfId="3" applyFont="1" applyBorder="1" applyAlignment="1">
      <alignment horizontal="center"/>
    </xf>
    <xf numFmtId="192" fontId="38" fillId="0" borderId="147" xfId="3" applyNumberFormat="1" applyFont="1" applyBorder="1" applyAlignment="1">
      <alignment horizontal="center" vertical="center" shrinkToFit="1"/>
    </xf>
    <xf numFmtId="193" fontId="38" fillId="2" borderId="160" xfId="3" applyNumberFormat="1" applyFont="1" applyFill="1" applyBorder="1" applyAlignment="1">
      <alignment vertical="center" shrinkToFit="1"/>
    </xf>
    <xf numFmtId="38" fontId="38" fillId="0" borderId="105" xfId="4" applyFont="1" applyBorder="1" applyAlignment="1">
      <alignment horizontal="center" vertical="center" shrinkToFit="1"/>
    </xf>
    <xf numFmtId="38" fontId="38" fillId="0" borderId="109" xfId="4" applyFont="1" applyBorder="1" applyAlignment="1">
      <alignment horizontal="center" vertical="center" shrinkToFit="1"/>
    </xf>
    <xf numFmtId="38" fontId="38" fillId="0" borderId="37" xfId="4" applyFont="1" applyBorder="1" applyAlignment="1">
      <alignment vertical="center" shrinkToFit="1"/>
    </xf>
    <xf numFmtId="38" fontId="22" fillId="0" borderId="39" xfId="4" applyFont="1" applyBorder="1" applyAlignment="1">
      <alignment vertical="center" shrinkToFit="1"/>
    </xf>
    <xf numFmtId="38" fontId="22" fillId="0" borderId="37" xfId="4" applyFont="1" applyBorder="1" applyAlignment="1">
      <alignment vertical="center" shrinkToFit="1"/>
    </xf>
    <xf numFmtId="38" fontId="38" fillId="0" borderId="155" xfId="4" applyFont="1" applyBorder="1" applyAlignment="1">
      <alignment horizontal="center" vertical="center" shrinkToFit="1"/>
    </xf>
    <xf numFmtId="0" fontId="22" fillId="0" borderId="0" xfId="3" applyFont="1" applyFill="1" applyBorder="1" applyAlignment="1">
      <alignment horizontal="center" vertical="center" shrinkToFit="1"/>
    </xf>
    <xf numFmtId="38" fontId="22" fillId="0" borderId="0" xfId="4" applyFont="1" applyFill="1" applyBorder="1" applyAlignment="1" applyProtection="1">
      <alignment vertical="center" shrinkToFit="1"/>
      <protection locked="0"/>
    </xf>
    <xf numFmtId="0" fontId="21" fillId="0" borderId="0" xfId="3" applyFont="1" applyFill="1" applyBorder="1" applyAlignment="1" applyProtection="1">
      <alignment vertical="center" shrinkToFit="1"/>
      <protection locked="0"/>
    </xf>
    <xf numFmtId="38" fontId="22" fillId="0" borderId="0" xfId="4" applyFont="1" applyFill="1" applyBorder="1" applyAlignment="1" applyProtection="1">
      <alignment shrinkToFit="1"/>
      <protection locked="0"/>
    </xf>
    <xf numFmtId="0" fontId="17" fillId="0" borderId="0" xfId="3" applyFill="1" applyBorder="1" applyAlignment="1" applyProtection="1">
      <alignment shrinkToFit="1"/>
      <protection locked="0"/>
    </xf>
    <xf numFmtId="0" fontId="21" fillId="0" borderId="0" xfId="3" applyFont="1" applyFill="1" applyBorder="1" applyAlignment="1" applyProtection="1">
      <alignment vertical="center"/>
      <protection locked="0"/>
    </xf>
    <xf numFmtId="38" fontId="38" fillId="0" borderId="139" xfId="4" applyFont="1" applyFill="1" applyBorder="1" applyAlignment="1">
      <alignment vertical="center" shrinkToFit="1"/>
    </xf>
    <xf numFmtId="38" fontId="38" fillId="0" borderId="120" xfId="4" applyFont="1" applyFill="1" applyBorder="1" applyAlignment="1">
      <alignment vertical="center" shrinkToFit="1"/>
    </xf>
    <xf numFmtId="38" fontId="38" fillId="5" borderId="131" xfId="4" applyFont="1" applyFill="1" applyBorder="1" applyAlignment="1">
      <alignment vertical="center" shrinkToFit="1"/>
    </xf>
    <xf numFmtId="38" fontId="43" fillId="5" borderId="131" xfId="4" applyFont="1" applyFill="1" applyBorder="1" applyAlignment="1">
      <alignment vertical="center" shrinkToFit="1"/>
    </xf>
    <xf numFmtId="38" fontId="43" fillId="0" borderId="127" xfId="4" applyFont="1" applyFill="1" applyBorder="1" applyAlignment="1">
      <alignment vertical="center" shrinkToFit="1"/>
    </xf>
    <xf numFmtId="38" fontId="38" fillId="0" borderId="176" xfId="4" applyFont="1" applyFill="1" applyBorder="1" applyAlignment="1">
      <alignment vertical="center" shrinkToFit="1"/>
    </xf>
    <xf numFmtId="38" fontId="38" fillId="0" borderId="32" xfId="4" applyFont="1" applyFill="1" applyBorder="1" applyAlignment="1">
      <alignment vertical="center" shrinkToFit="1"/>
    </xf>
    <xf numFmtId="38" fontId="38" fillId="0" borderId="123" xfId="4" applyFont="1" applyFill="1" applyBorder="1" applyAlignment="1">
      <alignment vertical="center" shrinkToFit="1"/>
    </xf>
    <xf numFmtId="38" fontId="43" fillId="6" borderId="37" xfId="4" applyFont="1" applyFill="1" applyBorder="1" applyAlignment="1">
      <alignment vertical="center" shrinkToFit="1"/>
    </xf>
    <xf numFmtId="38" fontId="38" fillId="0" borderId="139" xfId="4" applyFont="1" applyFill="1" applyBorder="1" applyAlignment="1">
      <alignment horizontal="right" vertical="center" shrinkToFit="1"/>
    </xf>
    <xf numFmtId="38" fontId="38" fillId="0" borderId="118" xfId="4" applyFont="1" applyFill="1" applyBorder="1" applyAlignment="1">
      <alignment horizontal="right" vertical="center" shrinkToFit="1"/>
    </xf>
    <xf numFmtId="38" fontId="38" fillId="0" borderId="120" xfId="4" applyFont="1" applyFill="1" applyBorder="1" applyAlignment="1">
      <alignment horizontal="right" vertical="center" shrinkToFit="1"/>
    </xf>
    <xf numFmtId="38" fontId="38" fillId="0" borderId="118" xfId="4" applyFont="1" applyFill="1" applyBorder="1" applyAlignment="1">
      <alignment vertical="center" shrinkToFit="1"/>
    </xf>
    <xf numFmtId="38" fontId="38" fillId="0" borderId="105" xfId="4" applyFont="1" applyFill="1" applyBorder="1" applyAlignment="1">
      <alignment horizontal="center" vertical="center" shrinkToFit="1"/>
    </xf>
    <xf numFmtId="38" fontId="38" fillId="0" borderId="30" xfId="4" applyFont="1" applyFill="1" applyBorder="1" applyAlignment="1">
      <alignment horizontal="center" vertical="center" shrinkToFit="1"/>
    </xf>
    <xf numFmtId="38" fontId="38" fillId="0" borderId="109" xfId="4" applyFont="1" applyFill="1" applyBorder="1" applyAlignment="1">
      <alignment horizontal="center" vertical="center" shrinkToFit="1"/>
    </xf>
    <xf numFmtId="38" fontId="38" fillId="0" borderId="99" xfId="4" applyFont="1" applyFill="1" applyBorder="1" applyAlignment="1">
      <alignment horizontal="center" vertical="center" shrinkToFit="1"/>
    </xf>
    <xf numFmtId="38" fontId="38" fillId="0" borderId="27" xfId="4" applyFont="1" applyFill="1" applyBorder="1" applyAlignment="1">
      <alignment horizontal="center" vertical="center" shrinkToFit="1"/>
    </xf>
    <xf numFmtId="38" fontId="38" fillId="0" borderId="103" xfId="4" applyFont="1" applyFill="1" applyBorder="1" applyAlignment="1">
      <alignment horizontal="center" vertical="center" shrinkToFit="1"/>
    </xf>
    <xf numFmtId="38" fontId="38" fillId="6" borderId="37" xfId="4" applyFont="1" applyFill="1" applyBorder="1" applyAlignment="1">
      <alignment vertical="center" shrinkToFit="1"/>
    </xf>
    <xf numFmtId="0" fontId="22" fillId="6" borderId="8" xfId="3" applyFont="1" applyFill="1" applyBorder="1" applyAlignment="1" applyProtection="1">
      <alignment horizontal="center" vertical="center" shrinkToFit="1"/>
      <protection locked="0"/>
    </xf>
    <xf numFmtId="0" fontId="22" fillId="6" borderId="23" xfId="3" applyFont="1" applyFill="1" applyBorder="1" applyAlignment="1" applyProtection="1">
      <alignment horizontal="center" vertical="center" shrinkToFit="1"/>
      <protection locked="0"/>
    </xf>
    <xf numFmtId="0" fontId="22" fillId="6" borderId="147" xfId="3" applyFont="1" applyFill="1" applyBorder="1" applyAlignment="1" applyProtection="1">
      <alignment horizontal="center" vertical="center" shrinkToFit="1"/>
      <protection locked="0"/>
    </xf>
    <xf numFmtId="178" fontId="22" fillId="6" borderId="30" xfId="3" applyNumberFormat="1" applyFont="1" applyFill="1" applyBorder="1" applyAlignment="1" applyProtection="1">
      <alignment vertical="center" shrinkToFit="1"/>
      <protection locked="0"/>
    </xf>
    <xf numFmtId="187" fontId="22" fillId="6" borderId="23" xfId="3" applyNumberFormat="1" applyFont="1" applyFill="1" applyBorder="1" applyAlignment="1" applyProtection="1">
      <alignment horizontal="center" vertical="center" shrinkToFit="1"/>
      <protection locked="0"/>
    </xf>
    <xf numFmtId="178" fontId="22" fillId="6" borderId="23" xfId="3" applyNumberFormat="1" applyFont="1" applyFill="1" applyBorder="1" applyAlignment="1" applyProtection="1">
      <alignment horizontal="center" vertical="center" shrinkToFit="1"/>
      <protection locked="0"/>
    </xf>
    <xf numFmtId="0" fontId="22" fillId="6" borderId="126" xfId="3" applyFont="1" applyFill="1" applyBorder="1" applyAlignment="1" applyProtection="1">
      <alignment horizontal="center" vertical="center" shrinkToFit="1"/>
      <protection locked="0"/>
    </xf>
    <xf numFmtId="178" fontId="22" fillId="6" borderId="7" xfId="3" applyNumberFormat="1" applyFont="1" applyFill="1" applyBorder="1" applyAlignment="1" applyProtection="1">
      <alignment vertical="center" shrinkToFit="1"/>
      <protection locked="0"/>
    </xf>
    <xf numFmtId="187" fontId="22" fillId="6" borderId="8" xfId="3" applyNumberFormat="1" applyFont="1" applyFill="1" applyBorder="1" applyAlignment="1" applyProtection="1">
      <alignment horizontal="center" vertical="center" shrinkToFit="1"/>
      <protection locked="0"/>
    </xf>
    <xf numFmtId="178" fontId="22" fillId="6" borderId="8" xfId="3" applyNumberFormat="1" applyFont="1" applyFill="1" applyBorder="1" applyAlignment="1" applyProtection="1">
      <alignment horizontal="center" vertical="center" shrinkToFit="1"/>
      <protection locked="0"/>
    </xf>
    <xf numFmtId="0" fontId="22" fillId="6" borderId="8" xfId="3" applyFont="1" applyFill="1" applyBorder="1" applyAlignment="1" applyProtection="1">
      <alignment vertical="center" shrinkToFit="1"/>
      <protection locked="0"/>
    </xf>
    <xf numFmtId="0" fontId="22" fillId="6" borderId="147" xfId="3" applyFont="1" applyFill="1" applyBorder="1" applyAlignment="1" applyProtection="1">
      <alignment vertical="center" shrinkToFit="1"/>
      <protection locked="0"/>
    </xf>
    <xf numFmtId="0" fontId="22" fillId="6" borderId="126" xfId="3" applyFont="1" applyFill="1" applyBorder="1" applyAlignment="1" applyProtection="1">
      <alignment vertical="center" shrinkToFit="1"/>
      <protection locked="0"/>
    </xf>
    <xf numFmtId="181" fontId="22" fillId="6" borderId="23" xfId="3" applyNumberFormat="1" applyFont="1" applyFill="1" applyBorder="1" applyAlignment="1" applyProtection="1">
      <alignment horizontal="center" vertical="center" shrinkToFit="1"/>
      <protection locked="0"/>
    </xf>
    <xf numFmtId="0" fontId="22" fillId="6" borderId="23" xfId="3" applyFont="1" applyFill="1" applyBorder="1" applyAlignment="1" applyProtection="1">
      <alignment vertical="center" shrinkToFit="1"/>
      <protection locked="0"/>
    </xf>
    <xf numFmtId="0" fontId="22" fillId="5" borderId="23" xfId="3" applyFont="1" applyFill="1" applyBorder="1" applyAlignment="1" applyProtection="1">
      <alignment horizontal="center" vertical="center" shrinkToFit="1"/>
      <protection locked="0"/>
    </xf>
    <xf numFmtId="0" fontId="22" fillId="5" borderId="147" xfId="3" applyFont="1" applyFill="1" applyBorder="1" applyAlignment="1" applyProtection="1">
      <alignment horizontal="center" vertical="center" shrinkToFit="1"/>
      <protection locked="0"/>
    </xf>
    <xf numFmtId="178" fontId="23" fillId="5" borderId="30" xfId="3" applyNumberFormat="1" applyFont="1" applyFill="1" applyBorder="1" applyAlignment="1" applyProtection="1">
      <alignment vertical="center" shrinkToFit="1"/>
      <protection locked="0"/>
    </xf>
    <xf numFmtId="187" fontId="23" fillId="5" borderId="23" xfId="4" applyNumberFormat="1" applyFont="1" applyFill="1" applyBorder="1" applyAlignment="1" applyProtection="1">
      <alignment horizontal="center" vertical="center" shrinkToFit="1"/>
      <protection locked="0"/>
    </xf>
    <xf numFmtId="178" fontId="23" fillId="5" borderId="23" xfId="3" applyNumberFormat="1" applyFont="1" applyFill="1" applyBorder="1" applyAlignment="1" applyProtection="1">
      <alignment horizontal="center" vertical="center" shrinkToFit="1"/>
      <protection locked="0"/>
    </xf>
    <xf numFmtId="0" fontId="22" fillId="5" borderId="8" xfId="3" applyFont="1" applyFill="1" applyBorder="1" applyAlignment="1" applyProtection="1">
      <alignment horizontal="center" vertical="center" shrinkToFit="1"/>
      <protection locked="0"/>
    </xf>
    <xf numFmtId="0" fontId="22" fillId="5" borderId="126" xfId="3" applyFont="1" applyFill="1" applyBorder="1" applyAlignment="1" applyProtection="1">
      <alignment horizontal="center" vertical="center" shrinkToFit="1"/>
      <protection locked="0"/>
    </xf>
    <xf numFmtId="178" fontId="22" fillId="5" borderId="7" xfId="3" applyNumberFormat="1" applyFont="1" applyFill="1" applyBorder="1" applyAlignment="1" applyProtection="1">
      <alignment vertical="center" shrinkToFit="1"/>
      <protection locked="0"/>
    </xf>
    <xf numFmtId="187" fontId="22" fillId="5" borderId="8" xfId="3" applyNumberFormat="1" applyFont="1" applyFill="1" applyBorder="1" applyAlignment="1" applyProtection="1">
      <alignment horizontal="center" vertical="center" shrinkToFit="1"/>
      <protection locked="0"/>
    </xf>
    <xf numFmtId="178" fontId="22" fillId="5" borderId="23" xfId="3" applyNumberFormat="1" applyFont="1" applyFill="1" applyBorder="1" applyAlignment="1" applyProtection="1">
      <alignment horizontal="center" vertical="center" shrinkToFit="1"/>
      <protection locked="0"/>
    </xf>
    <xf numFmtId="0" fontId="22" fillId="5" borderId="22" xfId="3" applyFont="1" applyFill="1" applyBorder="1" applyAlignment="1" applyProtection="1">
      <alignment horizontal="center" vertical="center" shrinkToFit="1"/>
      <protection locked="0"/>
    </xf>
    <xf numFmtId="0" fontId="22" fillId="5" borderId="175" xfId="3" applyFont="1" applyFill="1" applyBorder="1" applyAlignment="1" applyProtection="1">
      <alignment horizontal="center" vertical="center" shrinkToFit="1"/>
      <protection locked="0"/>
    </xf>
    <xf numFmtId="178" fontId="22" fillId="5" borderId="34" xfId="3" applyNumberFormat="1" applyFont="1" applyFill="1" applyBorder="1" applyAlignment="1" applyProtection="1">
      <alignment vertical="center" shrinkToFit="1"/>
      <protection locked="0"/>
    </xf>
    <xf numFmtId="187" fontId="22" fillId="5" borderId="22" xfId="3" applyNumberFormat="1" applyFont="1" applyFill="1" applyBorder="1" applyAlignment="1" applyProtection="1">
      <alignment horizontal="center" vertical="center" shrinkToFit="1"/>
      <protection locked="0"/>
    </xf>
    <xf numFmtId="178" fontId="22" fillId="5" borderId="5" xfId="3" applyNumberFormat="1" applyFont="1" applyFill="1" applyBorder="1" applyAlignment="1" applyProtection="1">
      <alignment horizontal="center" vertical="center" shrinkToFit="1"/>
      <protection locked="0"/>
    </xf>
    <xf numFmtId="178" fontId="22" fillId="5" borderId="8" xfId="3" applyNumberFormat="1" applyFont="1" applyFill="1" applyBorder="1" applyAlignment="1" applyProtection="1">
      <alignment horizontal="center" vertical="center" shrinkToFit="1"/>
      <protection locked="0"/>
    </xf>
    <xf numFmtId="0" fontId="22" fillId="5" borderId="23" xfId="3" applyFont="1" applyFill="1" applyBorder="1" applyAlignment="1" applyProtection="1">
      <alignment vertical="center" shrinkToFit="1"/>
      <protection locked="0"/>
    </xf>
    <xf numFmtId="0" fontId="22" fillId="5" borderId="8" xfId="3" applyFont="1" applyFill="1" applyBorder="1" applyAlignment="1" applyProtection="1">
      <alignment vertical="center" shrinkToFit="1"/>
      <protection locked="0"/>
    </xf>
    <xf numFmtId="0" fontId="22" fillId="5" borderId="22" xfId="3" applyFont="1" applyFill="1" applyBorder="1" applyAlignment="1" applyProtection="1">
      <alignment vertical="center" shrinkToFit="1"/>
      <protection locked="0"/>
    </xf>
    <xf numFmtId="0" fontId="22" fillId="5" borderId="147" xfId="3" applyFont="1" applyFill="1" applyBorder="1" applyAlignment="1" applyProtection="1">
      <alignment vertical="center" shrinkToFit="1"/>
      <protection locked="0"/>
    </xf>
    <xf numFmtId="0" fontId="22" fillId="5" borderId="126" xfId="3" applyFont="1" applyFill="1" applyBorder="1" applyAlignment="1" applyProtection="1">
      <alignment vertical="center" shrinkToFit="1"/>
      <protection locked="0"/>
    </xf>
    <xf numFmtId="0" fontId="22" fillId="5" borderId="175" xfId="3" applyFont="1" applyFill="1" applyBorder="1" applyAlignment="1" applyProtection="1">
      <alignment vertical="center" shrinkToFit="1"/>
      <protection locked="0"/>
    </xf>
    <xf numFmtId="0" fontId="22" fillId="5" borderId="85" xfId="3" applyFont="1" applyFill="1" applyBorder="1" applyAlignment="1" applyProtection="1">
      <alignment horizontal="center" vertical="center" shrinkToFit="1"/>
      <protection locked="0"/>
    </xf>
    <xf numFmtId="0" fontId="41" fillId="5" borderId="85" xfId="3" applyFont="1" applyFill="1" applyBorder="1" applyAlignment="1" applyProtection="1">
      <alignment horizontal="center" vertical="center" shrinkToFit="1"/>
      <protection locked="0"/>
    </xf>
    <xf numFmtId="0" fontId="22" fillId="5" borderId="88" xfId="3" applyFont="1" applyFill="1" applyBorder="1" applyAlignment="1" applyProtection="1">
      <alignment horizontal="center" vertical="center" shrinkToFit="1"/>
      <protection locked="0"/>
    </xf>
    <xf numFmtId="178" fontId="22" fillId="5" borderId="78" xfId="3" applyNumberFormat="1" applyFont="1" applyFill="1" applyBorder="1" applyAlignment="1" applyProtection="1">
      <alignment vertical="center" shrinkToFit="1"/>
      <protection locked="0"/>
    </xf>
    <xf numFmtId="187" fontId="22" fillId="5" borderId="85" xfId="3" applyNumberFormat="1" applyFont="1" applyFill="1" applyBorder="1" applyAlignment="1" applyProtection="1">
      <alignment horizontal="center" vertical="center" shrinkToFit="1"/>
      <protection locked="0"/>
    </xf>
    <xf numFmtId="178" fontId="22" fillId="5" borderId="85" xfId="3" applyNumberFormat="1" applyFont="1" applyFill="1" applyBorder="1" applyAlignment="1" applyProtection="1">
      <alignment horizontal="center" vertical="center" shrinkToFit="1"/>
      <protection locked="0"/>
    </xf>
    <xf numFmtId="0" fontId="22" fillId="5" borderId="88" xfId="3" applyFont="1" applyFill="1" applyBorder="1" applyAlignment="1" applyProtection="1">
      <alignment vertical="center" shrinkToFit="1"/>
      <protection locked="0"/>
    </xf>
    <xf numFmtId="0" fontId="22" fillId="5" borderId="85" xfId="3" applyFont="1" applyFill="1" applyBorder="1" applyAlignment="1" applyProtection="1">
      <alignment vertical="center" shrinkToFit="1"/>
      <protection locked="0"/>
    </xf>
    <xf numFmtId="185" fontId="16" fillId="6" borderId="6" xfId="0" applyNumberFormat="1" applyFont="1" applyFill="1" applyBorder="1" applyAlignment="1">
      <alignment horizontal="right" vertical="center"/>
    </xf>
    <xf numFmtId="185" fontId="16" fillId="6" borderId="36" xfId="0" applyNumberFormat="1" applyFont="1" applyFill="1" applyBorder="1" applyAlignment="1">
      <alignment horizontal="right" vertical="center"/>
    </xf>
    <xf numFmtId="0" fontId="14" fillId="6" borderId="0" xfId="0" applyFont="1" applyFill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/>
    <xf numFmtId="0" fontId="4" fillId="9" borderId="0" xfId="0" applyFont="1" applyFill="1" applyBorder="1" applyAlignment="1"/>
    <xf numFmtId="38" fontId="12" fillId="4" borderId="0" xfId="1" applyFont="1" applyFill="1" applyAlignment="1" applyProtection="1"/>
    <xf numFmtId="38" fontId="12" fillId="4" borderId="0" xfId="1" applyFont="1" applyFill="1" applyBorder="1" applyAlignment="1" applyProtection="1"/>
    <xf numFmtId="38" fontId="12" fillId="2" borderId="0" xfId="1" applyFont="1" applyFill="1" applyAlignment="1" applyProtection="1"/>
    <xf numFmtId="38" fontId="12" fillId="5" borderId="0" xfId="1" applyFont="1" applyFill="1" applyAlignment="1" applyProtection="1"/>
    <xf numFmtId="38" fontId="12" fillId="6" borderId="0" xfId="1" applyFont="1" applyFill="1" applyAlignment="1" applyProtection="1"/>
    <xf numFmtId="38" fontId="12" fillId="6" borderId="0" xfId="1" applyFont="1" applyFill="1" applyBorder="1" applyAlignment="1" applyProtection="1"/>
    <xf numFmtId="38" fontId="9" fillId="6" borderId="6" xfId="1" applyFont="1" applyFill="1" applyBorder="1" applyAlignment="1" applyProtection="1">
      <alignment horizontal="right"/>
      <protection locked="0"/>
    </xf>
    <xf numFmtId="38" fontId="9" fillId="6" borderId="9" xfId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>
      <alignment horizontal="right"/>
    </xf>
    <xf numFmtId="38" fontId="9" fillId="0" borderId="43" xfId="1" applyFont="1" applyFill="1" applyBorder="1" applyAlignment="1"/>
    <xf numFmtId="38" fontId="9" fillId="0" borderId="0" xfId="1" applyFont="1" applyFill="1" applyAlignment="1" applyProtection="1"/>
    <xf numFmtId="0" fontId="9" fillId="0" borderId="42" xfId="1" applyNumberFormat="1" applyFont="1" applyFill="1" applyBorder="1" applyAlignment="1" applyProtection="1">
      <alignment horizontal="right"/>
    </xf>
    <xf numFmtId="0" fontId="9" fillId="0" borderId="7" xfId="0" applyFont="1" applyFill="1" applyBorder="1" applyAlignment="1" applyProtection="1">
      <alignment horizontal="right"/>
    </xf>
    <xf numFmtId="38" fontId="9" fillId="0" borderId="9" xfId="1" applyFont="1" applyFill="1" applyBorder="1" applyAlignment="1" applyProtection="1"/>
    <xf numFmtId="38" fontId="9" fillId="0" borderId="7" xfId="1" applyFont="1" applyFill="1" applyBorder="1" applyAlignment="1" applyProtection="1"/>
    <xf numFmtId="0" fontId="9" fillId="0" borderId="27" xfId="0" applyFont="1" applyFill="1" applyBorder="1" applyAlignment="1" applyProtection="1">
      <alignment horizontal="right"/>
    </xf>
    <xf numFmtId="38" fontId="9" fillId="0" borderId="36" xfId="1" applyFont="1" applyFill="1" applyBorder="1" applyAlignment="1" applyProtection="1"/>
    <xf numFmtId="38" fontId="9" fillId="0" borderId="42" xfId="1" applyFont="1" applyFill="1" applyBorder="1" applyAlignment="1" applyProtection="1">
      <alignment horizontal="right"/>
    </xf>
    <xf numFmtId="38" fontId="9" fillId="0" borderId="0" xfId="1" applyFont="1" applyFill="1" applyAlignment="1" applyProtection="1">
      <alignment horizontal="right"/>
    </xf>
    <xf numFmtId="38" fontId="9" fillId="0" borderId="37" xfId="1" applyFont="1" applyFill="1" applyBorder="1" applyAlignment="1" applyProtection="1">
      <alignment horizontal="right"/>
    </xf>
    <xf numFmtId="38" fontId="9" fillId="0" borderId="35" xfId="1" applyFont="1" applyFill="1" applyBorder="1" applyAlignment="1" applyProtection="1"/>
    <xf numFmtId="38" fontId="9" fillId="0" borderId="34" xfId="1" applyFont="1" applyFill="1" applyBorder="1" applyAlignment="1" applyProtection="1"/>
    <xf numFmtId="38" fontId="9" fillId="0" borderId="34" xfId="1" applyFont="1" applyFill="1" applyBorder="1" applyAlignment="1" applyProtection="1">
      <alignment horizontal="right"/>
    </xf>
    <xf numFmtId="38" fontId="9" fillId="0" borderId="33" xfId="1" applyFont="1" applyFill="1" applyBorder="1" applyAlignment="1" applyProtection="1"/>
    <xf numFmtId="38" fontId="9" fillId="0" borderId="31" xfId="1" applyFont="1" applyFill="1" applyBorder="1" applyAlignment="1" applyProtection="1"/>
    <xf numFmtId="38" fontId="9" fillId="0" borderId="10" xfId="1" applyFont="1" applyFill="1" applyBorder="1" applyAlignment="1" applyProtection="1"/>
    <xf numFmtId="38" fontId="9" fillId="0" borderId="30" xfId="1" applyFont="1" applyFill="1" applyBorder="1" applyAlignment="1" applyProtection="1"/>
    <xf numFmtId="38" fontId="9" fillId="0" borderId="32" xfId="1" applyFont="1" applyFill="1" applyBorder="1" applyAlignment="1" applyProtection="1"/>
    <xf numFmtId="38" fontId="9" fillId="0" borderId="43" xfId="1" applyFont="1" applyFill="1" applyBorder="1" applyAlignment="1" applyProtection="1"/>
    <xf numFmtId="38" fontId="9" fillId="2" borderId="0" xfId="1" applyFont="1" applyFill="1" applyBorder="1" applyAlignment="1" applyProtection="1"/>
    <xf numFmtId="38" fontId="9" fillId="0" borderId="55" xfId="1" applyFont="1" applyFill="1" applyBorder="1" applyAlignment="1" applyProtection="1"/>
    <xf numFmtId="38" fontId="9" fillId="0" borderId="47" xfId="1" applyFont="1" applyFill="1" applyBorder="1" applyAlignment="1" applyProtection="1"/>
    <xf numFmtId="38" fontId="9" fillId="0" borderId="51" xfId="1" applyFont="1" applyFill="1" applyBorder="1" applyAlignment="1" applyProtection="1"/>
    <xf numFmtId="0" fontId="9" fillId="0" borderId="50" xfId="1" applyNumberFormat="1" applyFont="1" applyFill="1" applyBorder="1" applyAlignment="1" applyProtection="1">
      <alignment horizontal="right"/>
    </xf>
    <xf numFmtId="38" fontId="9" fillId="0" borderId="49" xfId="1" applyFont="1" applyFill="1" applyBorder="1" applyAlignment="1" applyProtection="1"/>
    <xf numFmtId="0" fontId="9" fillId="0" borderId="45" xfId="0" applyFont="1" applyFill="1" applyBorder="1" applyAlignment="1" applyProtection="1">
      <alignment horizontal="right"/>
    </xf>
    <xf numFmtId="0" fontId="9" fillId="0" borderId="40" xfId="0" applyFont="1" applyFill="1" applyBorder="1" applyAlignment="1" applyProtection="1">
      <alignment horizontal="right"/>
    </xf>
    <xf numFmtId="38" fontId="9" fillId="0" borderId="53" xfId="1" applyFont="1" applyFill="1" applyBorder="1" applyAlignment="1" applyProtection="1"/>
    <xf numFmtId="38" fontId="9" fillId="0" borderId="50" xfId="1" applyFont="1" applyFill="1" applyBorder="1" applyAlignment="1" applyProtection="1">
      <alignment horizontal="right"/>
    </xf>
    <xf numFmtId="38" fontId="9" fillId="0" borderId="32" xfId="1" applyFont="1" applyFill="1" applyBorder="1" applyAlignment="1" applyProtection="1">
      <alignment horizontal="right"/>
    </xf>
    <xf numFmtId="0" fontId="0" fillId="0" borderId="0" xfId="0" applyProtection="1">
      <alignment vertical="center"/>
    </xf>
    <xf numFmtId="38" fontId="9" fillId="0" borderId="76" xfId="1" applyFont="1" applyFill="1" applyBorder="1" applyAlignment="1" applyProtection="1"/>
    <xf numFmtId="0" fontId="9" fillId="5" borderId="45" xfId="0" applyFont="1" applyFill="1" applyBorder="1" applyAlignment="1" applyProtection="1">
      <alignment horizontal="right"/>
      <protection locked="0"/>
    </xf>
    <xf numFmtId="38" fontId="9" fillId="0" borderId="177" xfId="1" applyFont="1" applyFill="1" applyBorder="1" applyAlignment="1" applyProtection="1"/>
    <xf numFmtId="0" fontId="9" fillId="0" borderId="50" xfId="0" applyFont="1" applyFill="1" applyBorder="1" applyAlignment="1" applyProtection="1">
      <alignment horizontal="right"/>
    </xf>
    <xf numFmtId="38" fontId="9" fillId="0" borderId="45" xfId="1" applyFont="1" applyFill="1" applyBorder="1" applyAlignment="1" applyProtection="1">
      <alignment horizontal="right"/>
    </xf>
    <xf numFmtId="38" fontId="9" fillId="0" borderId="178" xfId="1" applyFont="1" applyFill="1" applyBorder="1" applyAlignment="1" applyProtection="1"/>
    <xf numFmtId="38" fontId="9" fillId="0" borderId="40" xfId="1" applyFont="1" applyFill="1" applyBorder="1" applyAlignment="1" applyProtection="1">
      <alignment horizontal="right"/>
    </xf>
    <xf numFmtId="38" fontId="9" fillId="0" borderId="41" xfId="1" applyFont="1" applyFill="1" applyBorder="1" applyAlignment="1" applyProtection="1"/>
    <xf numFmtId="38" fontId="9" fillId="0" borderId="179" xfId="1" applyFont="1" applyFill="1" applyBorder="1" applyAlignment="1" applyProtection="1"/>
    <xf numFmtId="0" fontId="9" fillId="0" borderId="65" xfId="0" applyFont="1" applyFill="1" applyBorder="1" applyAlignment="1" applyProtection="1">
      <alignment horizontal="right"/>
    </xf>
    <xf numFmtId="38" fontId="9" fillId="0" borderId="67" xfId="1" applyFont="1" applyFill="1" applyBorder="1" applyAlignment="1" applyProtection="1">
      <alignment horizontal="right"/>
    </xf>
    <xf numFmtId="38" fontId="9" fillId="0" borderId="76" xfId="1" applyFont="1" applyFill="1" applyBorder="1" applyAlignment="1"/>
    <xf numFmtId="0" fontId="9" fillId="6" borderId="45" xfId="0" applyFont="1" applyFill="1" applyBorder="1" applyAlignment="1" applyProtection="1">
      <alignment horizontal="right"/>
      <protection locked="0"/>
    </xf>
    <xf numFmtId="38" fontId="9" fillId="0" borderId="177" xfId="1" applyFont="1" applyFill="1" applyBorder="1" applyAlignment="1"/>
    <xf numFmtId="0" fontId="9" fillId="0" borderId="50" xfId="0" applyFont="1" applyFill="1" applyBorder="1" applyAlignment="1">
      <alignment horizontal="right"/>
    </xf>
    <xf numFmtId="38" fontId="9" fillId="0" borderId="45" xfId="1" applyFont="1" applyFill="1" applyBorder="1" applyAlignment="1">
      <alignment horizontal="right"/>
    </xf>
    <xf numFmtId="38" fontId="9" fillId="0" borderId="41" xfId="1" applyFont="1" applyFill="1" applyBorder="1" applyAlignment="1"/>
    <xf numFmtId="38" fontId="9" fillId="0" borderId="179" xfId="1" applyFont="1" applyFill="1" applyBorder="1" applyAlignment="1"/>
    <xf numFmtId="0" fontId="9" fillId="0" borderId="65" xfId="0" applyFont="1" applyFill="1" applyBorder="1" applyAlignment="1">
      <alignment horizontal="right"/>
    </xf>
    <xf numFmtId="38" fontId="9" fillId="0" borderId="40" xfId="1" applyFont="1" applyFill="1" applyBorder="1" applyAlignment="1">
      <alignment horizontal="right"/>
    </xf>
    <xf numFmtId="38" fontId="9" fillId="0" borderId="67" xfId="1" applyFont="1" applyFill="1" applyBorder="1" applyAlignment="1">
      <alignment horizontal="right"/>
    </xf>
    <xf numFmtId="38" fontId="9" fillId="0" borderId="178" xfId="1" applyFont="1" applyFill="1" applyBorder="1" applyAlignment="1"/>
    <xf numFmtId="38" fontId="9" fillId="6" borderId="6" xfId="1" applyFont="1" applyFill="1" applyBorder="1" applyAlignment="1" applyProtection="1">
      <alignment horizontal="right"/>
      <protection locked="0"/>
    </xf>
    <xf numFmtId="38" fontId="9" fillId="6" borderId="9" xfId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/>
    <xf numFmtId="38" fontId="9" fillId="0" borderId="0" xfId="1" applyFont="1" applyFill="1" applyBorder="1" applyAlignment="1" applyProtection="1">
      <alignment horizontal="right"/>
    </xf>
    <xf numFmtId="38" fontId="9" fillId="0" borderId="0" xfId="1" applyFont="1" applyFill="1" applyBorder="1" applyAlignment="1" applyProtection="1">
      <alignment horizontal="distributed" vertical="center"/>
    </xf>
    <xf numFmtId="0" fontId="9" fillId="2" borderId="57" xfId="0" applyFont="1" applyFill="1" applyBorder="1" applyAlignment="1" applyProtection="1">
      <alignment horizontal="right"/>
    </xf>
    <xf numFmtId="0" fontId="9" fillId="0" borderId="57" xfId="0" applyFont="1" applyFill="1" applyBorder="1" applyAlignment="1" applyProtection="1">
      <alignment horizontal="right"/>
    </xf>
    <xf numFmtId="0" fontId="9" fillId="0" borderId="37" xfId="0" applyFont="1" applyFill="1" applyBorder="1" applyAlignment="1" applyProtection="1">
      <alignment horizontal="right"/>
    </xf>
    <xf numFmtId="0" fontId="44" fillId="0" borderId="0" xfId="0" applyFont="1" applyFill="1" applyBorder="1" applyAlignment="1">
      <alignment vertical="distributed" textRotation="255" justifyLastLine="1"/>
    </xf>
    <xf numFmtId="0" fontId="14" fillId="0" borderId="0" xfId="0" applyFont="1" applyFill="1" applyBorder="1" applyAlignment="1">
      <alignment horizontal="distributed" vertical="center" justifyLastLine="1"/>
    </xf>
    <xf numFmtId="41" fontId="16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183" fontId="14" fillId="0" borderId="0" xfId="0" applyNumberFormat="1" applyFont="1" applyFill="1" applyBorder="1" applyAlignment="1">
      <alignment horizontal="right"/>
    </xf>
    <xf numFmtId="182" fontId="14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distributed" justifyLastLine="1"/>
    </xf>
    <xf numFmtId="0" fontId="4" fillId="0" borderId="0" xfId="0" applyFont="1" applyAlignment="1">
      <alignment horizontal="center" justifyLastLine="1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9" borderId="0" xfId="0" applyFont="1" applyFill="1" applyBorder="1" applyAlignment="1">
      <alignment horizontal="left"/>
    </xf>
    <xf numFmtId="0" fontId="3" fillId="9" borderId="0" xfId="0" applyFont="1" applyFill="1" applyBorder="1" applyAlignment="1">
      <alignment horizontal="left"/>
    </xf>
    <xf numFmtId="0" fontId="7" fillId="0" borderId="4" xfId="0" applyFont="1" applyBorder="1" applyAlignment="1"/>
    <xf numFmtId="0" fontId="0" fillId="0" borderId="4" xfId="0" applyBorder="1" applyAlignment="1"/>
    <xf numFmtId="0" fontId="4" fillId="0" borderId="13" xfId="0" applyFont="1" applyBorder="1" applyAlignment="1">
      <alignment horizontal="center"/>
    </xf>
    <xf numFmtId="38" fontId="9" fillId="0" borderId="0" xfId="1" applyFont="1" applyFill="1" applyBorder="1" applyAlignment="1">
      <alignment horizontal="distributed" vertical="center"/>
    </xf>
    <xf numFmtId="38" fontId="9" fillId="0" borderId="0" xfId="1" applyFont="1" applyFill="1" applyBorder="1" applyAlignment="1"/>
    <xf numFmtId="38" fontId="9" fillId="0" borderId="6" xfId="1" applyFont="1" applyFill="1" applyBorder="1" applyAlignment="1">
      <alignment horizontal="distributed" vertical="center"/>
    </xf>
    <xf numFmtId="38" fontId="9" fillId="0" borderId="9" xfId="1" applyFont="1" applyFill="1" applyBorder="1" applyAlignment="1">
      <alignment horizontal="distributed" vertical="center"/>
    </xf>
    <xf numFmtId="38" fontId="9" fillId="0" borderId="7" xfId="1" applyFont="1" applyFill="1" applyBorder="1" applyAlignment="1">
      <alignment horizontal="distributed" vertical="center"/>
    </xf>
    <xf numFmtId="38" fontId="9" fillId="6" borderId="6" xfId="1" applyFont="1" applyFill="1" applyBorder="1" applyAlignment="1" applyProtection="1">
      <alignment horizontal="right"/>
      <protection locked="0"/>
    </xf>
    <xf numFmtId="38" fontId="9" fillId="6" borderId="9" xfId="1" applyFont="1" applyFill="1" applyBorder="1" applyAlignment="1" applyProtection="1">
      <alignment horizontal="right"/>
      <protection locked="0"/>
    </xf>
    <xf numFmtId="38" fontId="9" fillId="0" borderId="41" xfId="1" applyFont="1" applyFill="1" applyBorder="1" applyAlignment="1">
      <alignment horizontal="distributed" vertical="center"/>
    </xf>
    <xf numFmtId="38" fontId="9" fillId="0" borderId="28" xfId="1" applyFont="1" applyFill="1" applyBorder="1" applyAlignment="1">
      <alignment horizontal="distributed" vertical="center"/>
    </xf>
    <xf numFmtId="38" fontId="9" fillId="0" borderId="27" xfId="1" applyFont="1" applyFill="1" applyBorder="1" applyAlignment="1">
      <alignment horizontal="distributed" vertical="center"/>
    </xf>
    <xf numFmtId="38" fontId="9" fillId="0" borderId="29" xfId="1" applyFont="1" applyFill="1" applyBorder="1" applyAlignment="1" applyProtection="1">
      <alignment horizontal="right"/>
    </xf>
    <xf numFmtId="38" fontId="9" fillId="0" borderId="28" xfId="1" applyFont="1" applyFill="1" applyBorder="1" applyAlignment="1" applyProtection="1">
      <alignment horizontal="right"/>
    </xf>
    <xf numFmtId="38" fontId="9" fillId="0" borderId="80" xfId="1" applyFont="1" applyFill="1" applyBorder="1" applyAlignment="1">
      <alignment horizontal="distributed" vertical="center"/>
    </xf>
    <xf numFmtId="38" fontId="9" fillId="0" borderId="69" xfId="1" applyFont="1" applyFill="1" applyBorder="1" applyAlignment="1">
      <alignment horizontal="distributed" vertical="center"/>
    </xf>
    <xf numFmtId="38" fontId="9" fillId="0" borderId="64" xfId="1" applyFont="1" applyFill="1" applyBorder="1" applyAlignment="1"/>
    <xf numFmtId="38" fontId="9" fillId="0" borderId="6" xfId="1" applyFont="1" applyFill="1" applyBorder="1" applyAlignment="1">
      <alignment horizontal="right"/>
    </xf>
    <xf numFmtId="38" fontId="9" fillId="0" borderId="9" xfId="1" applyFont="1" applyFill="1" applyBorder="1" applyAlignment="1">
      <alignment horizontal="right"/>
    </xf>
    <xf numFmtId="38" fontId="9" fillId="0" borderId="0" xfId="1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/>
    <xf numFmtId="38" fontId="9" fillId="0" borderId="0" xfId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38" fontId="9" fillId="0" borderId="0" xfId="1" applyFont="1" applyFill="1" applyBorder="1" applyAlignment="1">
      <alignment horizontal="center" vertical="distributed" textRotation="255" justifyLastLine="1"/>
    </xf>
    <xf numFmtId="38" fontId="9" fillId="0" borderId="0" xfId="1" applyFont="1" applyFill="1" applyBorder="1" applyAlignment="1">
      <alignment horizontal="right" vertical="center"/>
    </xf>
    <xf numFmtId="38" fontId="9" fillId="0" borderId="10" xfId="1" applyFont="1" applyFill="1" applyBorder="1" applyAlignment="1">
      <alignment horizontal="distributed"/>
    </xf>
    <xf numFmtId="38" fontId="9" fillId="0" borderId="39" xfId="1" applyFont="1" applyFill="1" applyBorder="1" applyAlignment="1">
      <alignment horizontal="right"/>
    </xf>
    <xf numFmtId="38" fontId="9" fillId="0" borderId="38" xfId="1" applyFont="1" applyFill="1" applyBorder="1" applyAlignment="1">
      <alignment horizontal="right"/>
    </xf>
    <xf numFmtId="38" fontId="10" fillId="0" borderId="6" xfId="1" applyFont="1" applyFill="1" applyBorder="1" applyAlignment="1">
      <alignment horizontal="distributed" vertical="center"/>
    </xf>
    <xf numFmtId="38" fontId="10" fillId="0" borderId="9" xfId="1" applyFont="1" applyFill="1" applyBorder="1" applyAlignment="1">
      <alignment horizontal="distributed" vertical="center"/>
    </xf>
    <xf numFmtId="38" fontId="10" fillId="0" borderId="7" xfId="1" applyFont="1" applyFill="1" applyBorder="1" applyAlignment="1">
      <alignment horizontal="distributed" vertical="center"/>
    </xf>
    <xf numFmtId="38" fontId="9" fillId="0" borderId="22" xfId="1" applyFont="1" applyFill="1" applyBorder="1" applyAlignment="1">
      <alignment horizontal="center" vertical="distributed" textRotation="255" justifyLastLine="1"/>
    </xf>
    <xf numFmtId="38" fontId="9" fillId="0" borderId="5" xfId="1" applyFont="1" applyFill="1" applyBorder="1" applyAlignment="1">
      <alignment horizontal="center" vertical="distributed" textRotation="255" justifyLastLine="1"/>
    </xf>
    <xf numFmtId="38" fontId="9" fillId="0" borderId="23" xfId="1" applyFont="1" applyFill="1" applyBorder="1" applyAlignment="1">
      <alignment horizontal="center" vertical="distributed" textRotation="255" justifyLastLine="1"/>
    </xf>
    <xf numFmtId="38" fontId="10" fillId="0" borderId="36" xfId="1" applyFont="1" applyFill="1" applyBorder="1" applyAlignment="1">
      <alignment horizontal="distributed" vertical="center" justifyLastLine="1"/>
    </xf>
    <xf numFmtId="38" fontId="10" fillId="0" borderId="35" xfId="1" applyFont="1" applyFill="1" applyBorder="1" applyAlignment="1">
      <alignment horizontal="distributed" vertical="center" justifyLastLine="1"/>
    </xf>
    <xf numFmtId="38" fontId="10" fillId="0" borderId="34" xfId="1" applyFont="1" applyFill="1" applyBorder="1" applyAlignment="1">
      <alignment horizontal="distributed" vertical="center" justifyLastLine="1"/>
    </xf>
    <xf numFmtId="38" fontId="10" fillId="0" borderId="33" xfId="1" applyFont="1" applyFill="1" applyBorder="1" applyAlignment="1">
      <alignment horizontal="distributed" vertical="center" justifyLastLine="1"/>
    </xf>
    <xf numFmtId="38" fontId="10" fillId="0" borderId="0" xfId="1" applyFont="1" applyFill="1" applyBorder="1" applyAlignment="1">
      <alignment horizontal="distributed" vertical="center" justifyLastLine="1"/>
    </xf>
    <xf numFmtId="38" fontId="10" fillId="0" borderId="32" xfId="1" applyFont="1" applyFill="1" applyBorder="1" applyAlignment="1">
      <alignment horizontal="distributed" vertical="center" justifyLastLine="1"/>
    </xf>
    <xf numFmtId="38" fontId="9" fillId="6" borderId="33" xfId="1" applyFont="1" applyFill="1" applyBorder="1" applyAlignment="1" applyProtection="1">
      <alignment horizontal="right"/>
      <protection locked="0"/>
    </xf>
    <xf numFmtId="38" fontId="9" fillId="6" borderId="0" xfId="1" applyFont="1" applyFill="1" applyBorder="1" applyAlignment="1" applyProtection="1">
      <alignment horizontal="right"/>
      <protection locked="0"/>
    </xf>
    <xf numFmtId="38" fontId="9" fillId="6" borderId="32" xfId="1" applyFont="1" applyFill="1" applyBorder="1" applyAlignment="1" applyProtection="1">
      <alignment horizontal="right"/>
      <protection locked="0"/>
    </xf>
    <xf numFmtId="38" fontId="9" fillId="0" borderId="39" xfId="1" applyFont="1" applyFill="1" applyBorder="1" applyAlignment="1">
      <alignment horizontal="right" shrinkToFit="1"/>
    </xf>
    <xf numFmtId="38" fontId="9" fillId="0" borderId="38" xfId="1" applyFont="1" applyFill="1" applyBorder="1" applyAlignment="1">
      <alignment horizontal="right" shrinkToFit="1"/>
    </xf>
    <xf numFmtId="38" fontId="9" fillId="0" borderId="33" xfId="1" applyFont="1" applyFill="1" applyBorder="1" applyAlignment="1">
      <alignment horizontal="distributed" vertical="center" justifyLastLine="1"/>
    </xf>
    <xf numFmtId="38" fontId="9" fillId="0" borderId="32" xfId="1" applyFont="1" applyFill="1" applyBorder="1" applyAlignment="1">
      <alignment horizontal="distributed" vertical="center" justifyLastLine="1"/>
    </xf>
    <xf numFmtId="176" fontId="9" fillId="0" borderId="33" xfId="1" applyNumberFormat="1" applyFont="1" applyFill="1" applyBorder="1" applyAlignment="1" applyProtection="1">
      <alignment horizontal="right"/>
      <protection locked="0"/>
    </xf>
    <xf numFmtId="176" fontId="9" fillId="0" borderId="0" xfId="0" applyNumberFormat="1" applyFont="1" applyFill="1" applyAlignment="1" applyProtection="1">
      <alignment horizontal="right"/>
      <protection locked="0"/>
    </xf>
    <xf numFmtId="176" fontId="9" fillId="0" borderId="32" xfId="0" applyNumberFormat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>
      <alignment horizontal="distributed" vertical="center" wrapText="1"/>
    </xf>
    <xf numFmtId="41" fontId="9" fillId="0" borderId="0" xfId="1" applyNumberFormat="1" applyFont="1" applyFill="1" applyBorder="1" applyAlignment="1"/>
    <xf numFmtId="41" fontId="9" fillId="0" borderId="0" xfId="0" applyNumberFormat="1" applyFont="1" applyFill="1" applyBorder="1" applyAlignment="1"/>
    <xf numFmtId="177" fontId="9" fillId="0" borderId="0" xfId="1" applyNumberFormat="1" applyFont="1" applyFill="1" applyBorder="1" applyAlignment="1">
      <alignment horizontal="right"/>
    </xf>
    <xf numFmtId="178" fontId="9" fillId="0" borderId="33" xfId="1" applyNumberFormat="1" applyFont="1" applyFill="1" applyBorder="1" applyAlignment="1"/>
    <xf numFmtId="178" fontId="9" fillId="0" borderId="0" xfId="0" applyNumberFormat="1" applyFont="1" applyFill="1" applyAlignment="1"/>
    <xf numFmtId="178" fontId="9" fillId="0" borderId="32" xfId="0" applyNumberFormat="1" applyFont="1" applyFill="1" applyBorder="1" applyAlignment="1"/>
    <xf numFmtId="179" fontId="9" fillId="0" borderId="33" xfId="1" applyNumberFormat="1" applyFont="1" applyFill="1" applyBorder="1" applyAlignment="1">
      <alignment horizontal="right" vertical="center"/>
    </xf>
    <xf numFmtId="179" fontId="9" fillId="0" borderId="0" xfId="1" applyNumberFormat="1" applyFont="1" applyFill="1" applyBorder="1" applyAlignment="1">
      <alignment horizontal="right" vertical="center"/>
    </xf>
    <xf numFmtId="179" fontId="9" fillId="0" borderId="32" xfId="1" applyNumberFormat="1" applyFont="1" applyFill="1" applyBorder="1" applyAlignment="1">
      <alignment horizontal="right" vertical="center"/>
    </xf>
    <xf numFmtId="38" fontId="9" fillId="0" borderId="31" xfId="1" applyFont="1" applyFill="1" applyBorder="1" applyAlignment="1">
      <alignment horizontal="distributed" vertical="center" wrapText="1"/>
    </xf>
    <xf numFmtId="38" fontId="9" fillId="0" borderId="10" xfId="1" applyFont="1" applyFill="1" applyBorder="1" applyAlignment="1">
      <alignment horizontal="distributed" vertical="center" wrapText="1"/>
    </xf>
    <xf numFmtId="38" fontId="9" fillId="0" borderId="30" xfId="1" applyFont="1" applyFill="1" applyBorder="1" applyAlignment="1">
      <alignment horizontal="distributed" vertical="center" wrapText="1"/>
    </xf>
    <xf numFmtId="176" fontId="9" fillId="0" borderId="33" xfId="1" applyNumberFormat="1" applyFont="1" applyFill="1" applyBorder="1" applyAlignment="1" applyProtection="1">
      <protection locked="0"/>
    </xf>
    <xf numFmtId="176" fontId="9" fillId="0" borderId="0" xfId="0" applyNumberFormat="1" applyFont="1" applyFill="1" applyAlignment="1" applyProtection="1">
      <protection locked="0"/>
    </xf>
    <xf numFmtId="176" fontId="9" fillId="0" borderId="32" xfId="0" applyNumberFormat="1" applyFont="1" applyFill="1" applyBorder="1" applyAlignment="1" applyProtection="1">
      <protection locked="0"/>
    </xf>
    <xf numFmtId="38" fontId="9" fillId="0" borderId="0" xfId="1" applyFont="1" applyFill="1" applyBorder="1" applyAlignment="1">
      <alignment horizontal="distributed"/>
    </xf>
    <xf numFmtId="38" fontId="9" fillId="0" borderId="29" xfId="1" applyFont="1" applyFill="1" applyBorder="1" applyAlignment="1">
      <alignment horizontal="right"/>
    </xf>
    <xf numFmtId="38" fontId="9" fillId="0" borderId="28" xfId="1" applyFont="1" applyFill="1" applyBorder="1" applyAlignment="1">
      <alignment horizontal="right"/>
    </xf>
    <xf numFmtId="38" fontId="9" fillId="0" borderId="48" xfId="1" applyFont="1" applyFill="1" applyBorder="1" applyAlignment="1">
      <alignment vertical="top" textRotation="255"/>
    </xf>
    <xf numFmtId="0" fontId="9" fillId="0" borderId="47" xfId="0" applyFont="1" applyFill="1" applyBorder="1" applyAlignment="1">
      <alignment vertical="top" textRotation="255"/>
    </xf>
    <xf numFmtId="0" fontId="9" fillId="0" borderId="46" xfId="0" applyFont="1" applyFill="1" applyBorder="1" applyAlignment="1">
      <alignment vertical="top" textRotation="255"/>
    </xf>
    <xf numFmtId="38" fontId="9" fillId="6" borderId="31" xfId="1" applyFont="1" applyFill="1" applyBorder="1" applyAlignment="1" applyProtection="1">
      <alignment horizontal="right"/>
      <protection locked="0"/>
    </xf>
    <xf numFmtId="38" fontId="9" fillId="6" borderId="10" xfId="1" applyFont="1" applyFill="1" applyBorder="1" applyAlignment="1" applyProtection="1">
      <alignment horizontal="right"/>
      <protection locked="0"/>
    </xf>
    <xf numFmtId="38" fontId="10" fillId="0" borderId="39" xfId="1" applyFont="1" applyFill="1" applyBorder="1" applyAlignment="1">
      <alignment horizontal="center" vertical="center" wrapText="1"/>
    </xf>
    <xf numFmtId="38" fontId="10" fillId="0" borderId="38" xfId="1" applyFont="1" applyFill="1" applyBorder="1" applyAlignment="1">
      <alignment horizontal="center" vertical="center" wrapText="1"/>
    </xf>
    <xf numFmtId="38" fontId="10" fillId="0" borderId="37" xfId="1" applyFont="1" applyFill="1" applyBorder="1" applyAlignment="1">
      <alignment horizontal="center" vertical="center" wrapText="1"/>
    </xf>
    <xf numFmtId="38" fontId="9" fillId="0" borderId="76" xfId="1" applyFont="1" applyFill="1" applyBorder="1" applyAlignment="1">
      <alignment vertical="top" textRotation="255"/>
    </xf>
    <xf numFmtId="38" fontId="9" fillId="0" borderId="41" xfId="1" applyFont="1" applyFill="1" applyBorder="1" applyAlignment="1">
      <alignment vertical="top" textRotation="255"/>
    </xf>
    <xf numFmtId="38" fontId="9" fillId="0" borderId="29" xfId="1" applyFont="1" applyFill="1" applyBorder="1" applyAlignment="1">
      <alignment horizontal="distributed" vertical="center"/>
    </xf>
    <xf numFmtId="38" fontId="9" fillId="0" borderId="44" xfId="1" applyFont="1" applyFill="1" applyBorder="1" applyAlignment="1">
      <alignment horizontal="distributed" vertical="center"/>
    </xf>
    <xf numFmtId="38" fontId="9" fillId="0" borderId="43" xfId="1" applyFont="1" applyFill="1" applyBorder="1" applyAlignment="1">
      <alignment horizontal="distributed" vertical="center"/>
    </xf>
    <xf numFmtId="38" fontId="9" fillId="0" borderId="42" xfId="1" applyFont="1" applyFill="1" applyBorder="1" applyAlignment="1">
      <alignment horizontal="distributed" vertical="center"/>
    </xf>
    <xf numFmtId="38" fontId="9" fillId="0" borderId="55" xfId="1" applyFont="1" applyFill="1" applyBorder="1" applyAlignment="1">
      <alignment vertical="top" textRotation="255" shrinkToFit="1"/>
    </xf>
    <xf numFmtId="38" fontId="9" fillId="0" borderId="47" xfId="1" applyFont="1" applyFill="1" applyBorder="1" applyAlignment="1">
      <alignment vertical="top" textRotation="255" shrinkToFit="1"/>
    </xf>
    <xf numFmtId="38" fontId="9" fillId="0" borderId="46" xfId="1" applyFont="1" applyFill="1" applyBorder="1" applyAlignment="1">
      <alignment vertical="top" textRotation="255" shrinkToFit="1"/>
    </xf>
    <xf numFmtId="0" fontId="9" fillId="0" borderId="9" xfId="0" applyFont="1" applyFill="1" applyBorder="1" applyAlignment="1">
      <alignment horizontal="distributed" vertical="center"/>
    </xf>
    <xf numFmtId="0" fontId="9" fillId="0" borderId="7" xfId="0" applyFont="1" applyFill="1" applyBorder="1" applyAlignment="1">
      <alignment horizontal="distributed" vertical="center"/>
    </xf>
    <xf numFmtId="38" fontId="9" fillId="0" borderId="6" xfId="1" applyFont="1" applyFill="1" applyBorder="1" applyAlignment="1">
      <alignment horizontal="distributed" justifyLastLine="1"/>
    </xf>
    <xf numFmtId="0" fontId="9" fillId="0" borderId="9" xfId="0" applyFont="1" applyFill="1" applyBorder="1" applyAlignment="1">
      <alignment horizontal="distributed" justifyLastLine="1"/>
    </xf>
    <xf numFmtId="0" fontId="9" fillId="0" borderId="7" xfId="0" applyFont="1" applyFill="1" applyBorder="1" applyAlignment="1">
      <alignment horizontal="distributed" justifyLastLine="1"/>
    </xf>
    <xf numFmtId="38" fontId="9" fillId="0" borderId="31" xfId="1" applyFont="1" applyFill="1" applyBorder="1" applyAlignment="1">
      <alignment horizontal="distributed" justifyLastLine="1"/>
    </xf>
    <xf numFmtId="0" fontId="9" fillId="0" borderId="10" xfId="0" applyFont="1" applyFill="1" applyBorder="1" applyAlignment="1">
      <alignment horizontal="distributed" justifyLastLine="1"/>
    </xf>
    <xf numFmtId="0" fontId="9" fillId="0" borderId="30" xfId="0" applyFont="1" applyFill="1" applyBorder="1" applyAlignment="1">
      <alignment horizontal="distributed" justifyLastLine="1"/>
    </xf>
    <xf numFmtId="38" fontId="9" fillId="0" borderId="44" xfId="1" applyFont="1" applyFill="1" applyBorder="1" applyAlignment="1">
      <alignment horizontal="right"/>
    </xf>
    <xf numFmtId="38" fontId="9" fillId="0" borderId="43" xfId="1" applyFont="1" applyFill="1" applyBorder="1" applyAlignment="1">
      <alignment horizontal="right"/>
    </xf>
    <xf numFmtId="38" fontId="9" fillId="0" borderId="29" xfId="1" applyFont="1" applyFill="1" applyBorder="1" applyAlignment="1">
      <alignment horizontal="distributed" justifyLastLine="1"/>
    </xf>
    <xf numFmtId="38" fontId="9" fillId="0" borderId="28" xfId="1" applyFont="1" applyFill="1" applyBorder="1" applyAlignment="1">
      <alignment horizontal="distributed" justifyLastLine="1"/>
    </xf>
    <xf numFmtId="38" fontId="9" fillId="0" borderId="27" xfId="1" applyFont="1" applyFill="1" applyBorder="1" applyAlignment="1">
      <alignment horizontal="distributed" justifyLastLine="1"/>
    </xf>
    <xf numFmtId="0" fontId="9" fillId="0" borderId="28" xfId="0" applyFont="1" applyFill="1" applyBorder="1" applyAlignment="1">
      <alignment horizontal="distributed" justifyLastLine="1"/>
    </xf>
    <xf numFmtId="0" fontId="9" fillId="0" borderId="40" xfId="0" applyFont="1" applyFill="1" applyBorder="1" applyAlignment="1">
      <alignment horizontal="distributed" justifyLastLine="1"/>
    </xf>
    <xf numFmtId="0" fontId="9" fillId="0" borderId="27" xfId="0" applyFont="1" applyFill="1" applyBorder="1" applyAlignment="1">
      <alignment horizontal="distributed" justifyLastLine="1"/>
    </xf>
    <xf numFmtId="38" fontId="9" fillId="0" borderId="40" xfId="1" applyFont="1" applyFill="1" applyBorder="1" applyAlignment="1">
      <alignment horizontal="distributed" justifyLastLine="1"/>
    </xf>
    <xf numFmtId="38" fontId="9" fillId="6" borderId="44" xfId="1" applyFont="1" applyFill="1" applyBorder="1" applyAlignment="1" applyProtection="1">
      <alignment horizontal="right"/>
      <protection locked="0"/>
    </xf>
    <xf numFmtId="38" fontId="9" fillId="6" borderId="43" xfId="1" applyFont="1" applyFill="1" applyBorder="1" applyAlignment="1" applyProtection="1">
      <alignment horizontal="right"/>
      <protection locked="0"/>
    </xf>
    <xf numFmtId="38" fontId="9" fillId="0" borderId="43" xfId="1" applyFont="1" applyFill="1" applyBorder="1" applyAlignment="1">
      <alignment horizontal="center"/>
    </xf>
    <xf numFmtId="38" fontId="9" fillId="0" borderId="29" xfId="1" applyFont="1" applyFill="1" applyBorder="1" applyAlignment="1">
      <alignment horizontal="right" shrinkToFit="1"/>
    </xf>
    <xf numFmtId="38" fontId="9" fillId="0" borderId="28" xfId="1" applyFont="1" applyFill="1" applyBorder="1" applyAlignment="1">
      <alignment horizontal="right" shrinkToFit="1"/>
    </xf>
    <xf numFmtId="38" fontId="9" fillId="0" borderId="41" xfId="1" applyFont="1" applyFill="1" applyBorder="1" applyAlignment="1">
      <alignment horizontal="distributed" vertical="center" justifyLastLine="1"/>
    </xf>
    <xf numFmtId="0" fontId="11" fillId="0" borderId="28" xfId="0" applyFont="1" applyFill="1" applyBorder="1" applyAlignment="1">
      <alignment horizontal="distributed" vertical="center" justifyLastLine="1"/>
    </xf>
    <xf numFmtId="0" fontId="11" fillId="0" borderId="27" xfId="0" applyFont="1" applyFill="1" applyBorder="1" applyAlignment="1">
      <alignment horizontal="distributed" vertical="center" justifyLastLine="1"/>
    </xf>
    <xf numFmtId="38" fontId="9" fillId="0" borderId="50" xfId="1" applyFont="1" applyFill="1" applyBorder="1" applyAlignment="1">
      <alignment horizontal="center"/>
    </xf>
    <xf numFmtId="38" fontId="9" fillId="0" borderId="41" xfId="1" applyFont="1" applyFill="1" applyBorder="1" applyAlignment="1">
      <alignment horizontal="distributed"/>
    </xf>
    <xf numFmtId="38" fontId="9" fillId="0" borderId="28" xfId="1" applyFont="1" applyFill="1" applyBorder="1" applyAlignment="1">
      <alignment horizontal="distributed"/>
    </xf>
    <xf numFmtId="38" fontId="9" fillId="0" borderId="27" xfId="1" applyFont="1" applyFill="1" applyBorder="1" applyAlignment="1">
      <alignment horizontal="distributed"/>
    </xf>
    <xf numFmtId="38" fontId="9" fillId="0" borderId="53" xfId="1" applyFont="1" applyFill="1" applyBorder="1" applyAlignment="1">
      <alignment horizontal="distributed" justifyLastLine="1"/>
    </xf>
    <xf numFmtId="0" fontId="9" fillId="0" borderId="43" xfId="0" applyFont="1" applyFill="1" applyBorder="1" applyAlignment="1">
      <alignment horizontal="distributed" justifyLastLine="1"/>
    </xf>
    <xf numFmtId="0" fontId="9" fillId="0" borderId="50" xfId="0" applyFont="1" applyFill="1" applyBorder="1" applyAlignment="1">
      <alignment horizontal="distributed" justifyLastLine="1"/>
    </xf>
    <xf numFmtId="38" fontId="9" fillId="0" borderId="36" xfId="1" applyFont="1" applyFill="1" applyBorder="1" applyAlignment="1">
      <alignment horizontal="right"/>
    </xf>
    <xf numFmtId="38" fontId="9" fillId="0" borderId="35" xfId="1" applyFont="1" applyFill="1" applyBorder="1" applyAlignment="1">
      <alignment horizontal="right"/>
    </xf>
    <xf numFmtId="0" fontId="9" fillId="0" borderId="6" xfId="1" applyNumberFormat="1" applyFont="1" applyFill="1" applyBorder="1" applyAlignment="1">
      <alignment horizontal="center" vertical="center"/>
    </xf>
    <xf numFmtId="0" fontId="9" fillId="0" borderId="9" xfId="1" applyNumberFormat="1" applyFont="1" applyFill="1" applyBorder="1" applyAlignment="1">
      <alignment horizontal="center" vertical="center"/>
    </xf>
    <xf numFmtId="0" fontId="9" fillId="0" borderId="7" xfId="1" applyNumberFormat="1" applyFont="1" applyFill="1" applyBorder="1" applyAlignment="1">
      <alignment horizontal="center" vertical="center"/>
    </xf>
    <xf numFmtId="38" fontId="9" fillId="0" borderId="6" xfId="1" applyFont="1" applyFill="1" applyBorder="1" applyAlignment="1">
      <alignment horizontal="right" shrinkToFit="1"/>
    </xf>
    <xf numFmtId="38" fontId="9" fillId="0" borderId="9" xfId="1" applyFont="1" applyFill="1" applyBorder="1" applyAlignment="1">
      <alignment horizontal="right" shrinkToFit="1"/>
    </xf>
    <xf numFmtId="0" fontId="9" fillId="0" borderId="44" xfId="1" applyNumberFormat="1" applyFont="1" applyFill="1" applyBorder="1" applyAlignment="1">
      <alignment horizontal="right"/>
    </xf>
    <xf numFmtId="0" fontId="9" fillId="0" borderId="43" xfId="1" applyNumberFormat="1" applyFont="1" applyFill="1" applyBorder="1" applyAlignment="1">
      <alignment horizontal="right"/>
    </xf>
    <xf numFmtId="38" fontId="9" fillId="0" borderId="6" xfId="1" applyFont="1" applyFill="1" applyBorder="1" applyAlignment="1" applyProtection="1">
      <alignment horizontal="right"/>
      <protection locked="0"/>
    </xf>
    <xf numFmtId="38" fontId="9" fillId="0" borderId="9" xfId="1" applyFont="1" applyFill="1" applyBorder="1" applyAlignment="1" applyProtection="1">
      <alignment horizontal="right"/>
      <protection locked="0"/>
    </xf>
    <xf numFmtId="38" fontId="9" fillId="0" borderId="6" xfId="1" applyFont="1" applyFill="1" applyBorder="1" applyAlignment="1">
      <alignment horizontal="distributed"/>
    </xf>
    <xf numFmtId="0" fontId="9" fillId="0" borderId="9" xfId="0" applyFont="1" applyFill="1" applyBorder="1" applyAlignment="1">
      <alignment horizontal="distributed"/>
    </xf>
    <xf numFmtId="0" fontId="9" fillId="0" borderId="7" xfId="0" applyFont="1" applyFill="1" applyBorder="1" applyAlignment="1">
      <alignment horizontal="distributed"/>
    </xf>
    <xf numFmtId="0" fontId="9" fillId="0" borderId="44" xfId="1" applyNumberFormat="1" applyFont="1" applyFill="1" applyBorder="1" applyAlignment="1">
      <alignment horizontal="center" vertical="center"/>
    </xf>
    <xf numFmtId="0" fontId="9" fillId="0" borderId="43" xfId="1" applyNumberFormat="1" applyFont="1" applyFill="1" applyBorder="1" applyAlignment="1">
      <alignment horizontal="center" vertical="center"/>
    </xf>
    <xf numFmtId="0" fontId="9" fillId="0" borderId="42" xfId="1" applyNumberFormat="1" applyFont="1" applyFill="1" applyBorder="1" applyAlignment="1">
      <alignment horizontal="center" vertical="center"/>
    </xf>
    <xf numFmtId="38" fontId="9" fillId="0" borderId="44" xfId="1" applyFont="1" applyFill="1" applyBorder="1" applyAlignment="1">
      <alignment horizontal="distributed" justifyLastLine="1"/>
    </xf>
    <xf numFmtId="0" fontId="9" fillId="0" borderId="42" xfId="0" applyFont="1" applyFill="1" applyBorder="1" applyAlignment="1">
      <alignment horizontal="distributed" justifyLastLine="1"/>
    </xf>
    <xf numFmtId="0" fontId="9" fillId="6" borderId="44" xfId="1" applyNumberFormat="1" applyFont="1" applyFill="1" applyBorder="1" applyAlignment="1" applyProtection="1">
      <alignment horizontal="right"/>
      <protection locked="0"/>
    </xf>
    <xf numFmtId="0" fontId="9" fillId="6" borderId="43" xfId="1" applyNumberFormat="1" applyFont="1" applyFill="1" applyBorder="1" applyAlignment="1" applyProtection="1">
      <alignment horizontal="right"/>
      <protection locked="0"/>
    </xf>
    <xf numFmtId="38" fontId="9" fillId="0" borderId="29" xfId="1" applyFont="1" applyFill="1" applyBorder="1" applyAlignment="1">
      <alignment horizontal="center"/>
    </xf>
    <xf numFmtId="38" fontId="9" fillId="0" borderId="28" xfId="1" applyFont="1" applyFill="1" applyBorder="1" applyAlignment="1">
      <alignment horizontal="center"/>
    </xf>
    <xf numFmtId="38" fontId="9" fillId="0" borderId="27" xfId="1" applyFont="1" applyFill="1" applyBorder="1" applyAlignment="1">
      <alignment horizontal="center"/>
    </xf>
    <xf numFmtId="38" fontId="13" fillId="6" borderId="0" xfId="1" applyFont="1" applyFill="1" applyAlignment="1" applyProtection="1">
      <alignment horizontal="distributed" justifyLastLine="1"/>
    </xf>
    <xf numFmtId="0" fontId="13" fillId="6" borderId="0" xfId="0" applyFont="1" applyFill="1" applyAlignment="1" applyProtection="1">
      <alignment horizontal="distributed" justifyLastLine="1"/>
    </xf>
    <xf numFmtId="38" fontId="9" fillId="0" borderId="44" xfId="1" applyFont="1" applyFill="1" applyBorder="1" applyAlignment="1">
      <alignment horizontal="distributed"/>
    </xf>
    <xf numFmtId="38" fontId="9" fillId="0" borderId="43" xfId="1" applyFont="1" applyFill="1" applyBorder="1" applyAlignment="1">
      <alignment horizontal="distributed"/>
    </xf>
    <xf numFmtId="38" fontId="9" fillId="0" borderId="42" xfId="1" applyFont="1" applyFill="1" applyBorder="1" applyAlignment="1">
      <alignment horizontal="distributed"/>
    </xf>
    <xf numFmtId="38" fontId="12" fillId="6" borderId="10" xfId="1" applyFont="1" applyFill="1" applyBorder="1" applyAlignment="1" applyProtection="1">
      <alignment horizontal="distributed"/>
    </xf>
    <xf numFmtId="38" fontId="12" fillId="6" borderId="0" xfId="1" applyFont="1" applyFill="1" applyAlignment="1" applyProtection="1">
      <alignment horizontal="distributed"/>
    </xf>
    <xf numFmtId="38" fontId="9" fillId="0" borderId="58" xfId="1" applyFont="1" applyFill="1" applyBorder="1" applyAlignment="1">
      <alignment horizontal="distributed"/>
    </xf>
    <xf numFmtId="38" fontId="9" fillId="0" borderId="57" xfId="1" applyFont="1" applyFill="1" applyBorder="1" applyAlignment="1">
      <alignment horizontal="distributed"/>
    </xf>
    <xf numFmtId="38" fontId="9" fillId="0" borderId="56" xfId="1" applyFont="1" applyFill="1" applyBorder="1" applyAlignment="1">
      <alignment horizontal="distributed"/>
    </xf>
    <xf numFmtId="38" fontId="9" fillId="2" borderId="0" xfId="1" applyFont="1" applyFill="1" applyBorder="1" applyAlignment="1">
      <alignment horizontal="distributed" justifyLastLine="1"/>
    </xf>
    <xf numFmtId="38" fontId="12" fillId="6" borderId="0" xfId="1" applyFont="1" applyFill="1" applyBorder="1" applyAlignment="1" applyProtection="1">
      <alignment horizontal="left"/>
    </xf>
    <xf numFmtId="0" fontId="0" fillId="6" borderId="0" xfId="0" applyFill="1" applyAlignment="1" applyProtection="1">
      <alignment horizontal="left"/>
    </xf>
    <xf numFmtId="38" fontId="9" fillId="0" borderId="39" xfId="1" applyFont="1" applyFill="1" applyBorder="1" applyAlignment="1">
      <alignment horizontal="distributed" justifyLastLine="1"/>
    </xf>
    <xf numFmtId="38" fontId="9" fillId="0" borderId="38" xfId="1" applyFont="1" applyFill="1" applyBorder="1" applyAlignment="1">
      <alignment horizontal="distributed" justifyLastLine="1"/>
    </xf>
    <xf numFmtId="38" fontId="9" fillId="0" borderId="37" xfId="1" applyFont="1" applyFill="1" applyBorder="1" applyAlignment="1">
      <alignment horizontal="distributed" justifyLastLine="1"/>
    </xf>
    <xf numFmtId="0" fontId="9" fillId="0" borderId="38" xfId="0" applyFont="1" applyFill="1" applyBorder="1" applyAlignment="1">
      <alignment horizontal="distributed" justifyLastLine="1"/>
    </xf>
    <xf numFmtId="0" fontId="9" fillId="0" borderId="37" xfId="0" applyFont="1" applyFill="1" applyBorder="1" applyAlignment="1">
      <alignment horizontal="distributed" justifyLastLine="1"/>
    </xf>
    <xf numFmtId="38" fontId="9" fillId="6" borderId="29" xfId="1" applyFont="1" applyFill="1" applyBorder="1" applyAlignment="1" applyProtection="1">
      <alignment horizontal="center"/>
      <protection locked="0"/>
    </xf>
    <xf numFmtId="38" fontId="9" fillId="6" borderId="28" xfId="1" applyFont="1" applyFill="1" applyBorder="1" applyAlignment="1" applyProtection="1">
      <alignment horizontal="center"/>
      <protection locked="0"/>
    </xf>
    <xf numFmtId="38" fontId="9" fillId="6" borderId="40" xfId="1" applyFont="1" applyFill="1" applyBorder="1" applyAlignment="1" applyProtection="1">
      <alignment horizontal="center"/>
      <protection locked="0"/>
    </xf>
    <xf numFmtId="38" fontId="9" fillId="6" borderId="44" xfId="1" applyFont="1" applyFill="1" applyBorder="1" applyAlignment="1" applyProtection="1">
      <alignment horizontal="center"/>
      <protection locked="0"/>
    </xf>
    <xf numFmtId="38" fontId="9" fillId="6" borderId="43" xfId="1" applyFont="1" applyFill="1" applyBorder="1" applyAlignment="1" applyProtection="1">
      <alignment horizontal="center"/>
      <protection locked="0"/>
    </xf>
    <xf numFmtId="38" fontId="9" fillId="6" borderId="42" xfId="1" applyFont="1" applyFill="1" applyBorder="1" applyAlignment="1" applyProtection="1">
      <alignment horizontal="center"/>
      <protection locked="0"/>
    </xf>
    <xf numFmtId="38" fontId="9" fillId="6" borderId="27" xfId="1" applyFont="1" applyFill="1" applyBorder="1" applyAlignment="1" applyProtection="1">
      <alignment horizontal="center"/>
      <protection locked="0"/>
    </xf>
    <xf numFmtId="38" fontId="9" fillId="6" borderId="50" xfId="1" applyFont="1" applyFill="1" applyBorder="1" applyAlignment="1" applyProtection="1">
      <alignment horizontal="center"/>
      <protection locked="0"/>
    </xf>
    <xf numFmtId="38" fontId="42" fillId="6" borderId="44" xfId="1" applyFont="1" applyFill="1" applyBorder="1" applyAlignment="1" applyProtection="1">
      <alignment horizontal="center"/>
      <protection locked="0"/>
    </xf>
    <xf numFmtId="38" fontId="42" fillId="6" borderId="43" xfId="1" applyFont="1" applyFill="1" applyBorder="1" applyAlignment="1" applyProtection="1">
      <alignment horizontal="center"/>
      <protection locked="0"/>
    </xf>
    <xf numFmtId="38" fontId="42" fillId="6" borderId="42" xfId="1" applyFont="1" applyFill="1" applyBorder="1" applyAlignment="1" applyProtection="1">
      <alignment horizontal="center"/>
      <protection locked="0"/>
    </xf>
    <xf numFmtId="38" fontId="9" fillId="0" borderId="44" xfId="1" applyFont="1" applyFill="1" applyBorder="1" applyAlignment="1">
      <alignment horizontal="center"/>
    </xf>
    <xf numFmtId="38" fontId="9" fillId="0" borderId="40" xfId="1" applyFont="1" applyFill="1" applyBorder="1" applyAlignment="1">
      <alignment horizontal="center"/>
    </xf>
    <xf numFmtId="38" fontId="9" fillId="0" borderId="68" xfId="1" applyFont="1" applyFill="1" applyBorder="1" applyAlignment="1"/>
    <xf numFmtId="38" fontId="9" fillId="0" borderId="69" xfId="1" applyFont="1" applyFill="1" applyBorder="1" applyAlignment="1"/>
    <xf numFmtId="179" fontId="9" fillId="0" borderId="33" xfId="1" applyNumberFormat="1" applyFont="1" applyFill="1" applyBorder="1" applyAlignment="1"/>
    <xf numFmtId="179" fontId="9" fillId="0" borderId="0" xfId="0" applyNumberFormat="1" applyFont="1" applyFill="1" applyAlignment="1"/>
    <xf numFmtId="179" fontId="9" fillId="0" borderId="32" xfId="0" applyNumberFormat="1" applyFont="1" applyFill="1" applyBorder="1" applyAlignment="1"/>
    <xf numFmtId="38" fontId="9" fillId="3" borderId="6" xfId="1" applyFont="1" applyFill="1" applyBorder="1" applyAlignment="1" applyProtection="1">
      <alignment horizontal="right"/>
      <protection locked="0"/>
    </xf>
    <xf numFmtId="38" fontId="9" fillId="3" borderId="9" xfId="1" applyFont="1" applyFill="1" applyBorder="1" applyAlignment="1" applyProtection="1">
      <alignment horizontal="right"/>
      <protection locked="0"/>
    </xf>
    <xf numFmtId="176" fontId="9" fillId="0" borderId="33" xfId="1" applyNumberFormat="1" applyFont="1" applyFill="1" applyBorder="1" applyAlignment="1">
      <alignment horizontal="right"/>
    </xf>
    <xf numFmtId="176" fontId="9" fillId="0" borderId="0" xfId="0" applyNumberFormat="1" applyFont="1" applyFill="1" applyAlignment="1">
      <alignment horizontal="right"/>
    </xf>
    <xf numFmtId="176" fontId="9" fillId="0" borderId="32" xfId="0" applyNumberFormat="1" applyFont="1" applyFill="1" applyBorder="1" applyAlignment="1">
      <alignment horizontal="right"/>
    </xf>
    <xf numFmtId="38" fontId="9" fillId="0" borderId="39" xfId="1" applyFont="1" applyFill="1" applyBorder="1" applyAlignment="1">
      <alignment vertical="center" shrinkToFit="1"/>
    </xf>
    <xf numFmtId="38" fontId="9" fillId="0" borderId="38" xfId="1" applyFont="1" applyFill="1" applyBorder="1" applyAlignment="1">
      <alignment vertical="center" shrinkToFit="1"/>
    </xf>
    <xf numFmtId="38" fontId="9" fillId="0" borderId="37" xfId="1" applyFont="1" applyFill="1" applyBorder="1" applyAlignment="1">
      <alignment vertical="center" shrinkToFit="1"/>
    </xf>
    <xf numFmtId="177" fontId="9" fillId="3" borderId="33" xfId="1" applyNumberFormat="1" applyFont="1" applyFill="1" applyBorder="1" applyAlignment="1" applyProtection="1">
      <alignment horizontal="right"/>
      <protection locked="0"/>
    </xf>
    <xf numFmtId="177" fontId="9" fillId="3" borderId="0" xfId="1" applyNumberFormat="1" applyFont="1" applyFill="1" applyBorder="1" applyAlignment="1" applyProtection="1">
      <alignment horizontal="right"/>
      <protection locked="0"/>
    </xf>
    <xf numFmtId="177" fontId="9" fillId="3" borderId="32" xfId="1" applyNumberFormat="1" applyFont="1" applyFill="1" applyBorder="1" applyAlignment="1" applyProtection="1">
      <alignment horizontal="right"/>
      <protection locked="0"/>
    </xf>
    <xf numFmtId="38" fontId="9" fillId="0" borderId="33" xfId="1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32" xfId="0" applyBorder="1" applyAlignment="1">
      <alignment vertical="center" shrinkToFit="1"/>
    </xf>
    <xf numFmtId="38" fontId="9" fillId="3" borderId="31" xfId="1" applyFont="1" applyFill="1" applyBorder="1" applyAlignment="1" applyProtection="1">
      <alignment horizontal="right"/>
      <protection locked="0"/>
    </xf>
    <xf numFmtId="38" fontId="9" fillId="3" borderId="10" xfId="1" applyFont="1" applyFill="1" applyBorder="1" applyAlignment="1" applyProtection="1">
      <alignment horizontal="right"/>
      <protection locked="0"/>
    </xf>
    <xf numFmtId="38" fontId="9" fillId="0" borderId="39" xfId="1" applyFont="1" applyFill="1" applyBorder="1" applyAlignment="1">
      <alignment horizontal="center" vertical="center" shrinkToFit="1"/>
    </xf>
    <xf numFmtId="38" fontId="9" fillId="0" borderId="38" xfId="1" applyFont="1" applyFill="1" applyBorder="1" applyAlignment="1">
      <alignment horizontal="center" vertical="center" shrinkToFit="1"/>
    </xf>
    <xf numFmtId="38" fontId="9" fillId="0" borderId="37" xfId="1" applyFont="1" applyFill="1" applyBorder="1" applyAlignment="1">
      <alignment horizontal="center" vertical="center" shrinkToFit="1"/>
    </xf>
    <xf numFmtId="38" fontId="9" fillId="0" borderId="31" xfId="1" applyFont="1" applyFill="1" applyBorder="1" applyAlignment="1">
      <alignment horizontal="distributed" vertical="center" justifyLastLine="1"/>
    </xf>
    <xf numFmtId="38" fontId="9" fillId="0" borderId="10" xfId="1" applyFont="1" applyFill="1" applyBorder="1" applyAlignment="1">
      <alignment horizontal="distributed" vertical="center" justifyLastLine="1"/>
    </xf>
    <xf numFmtId="38" fontId="9" fillId="0" borderId="30" xfId="1" applyFont="1" applyFill="1" applyBorder="1" applyAlignment="1">
      <alignment horizontal="distributed" vertical="center" justifyLastLine="1"/>
    </xf>
    <xf numFmtId="38" fontId="9" fillId="0" borderId="36" xfId="1" applyFont="1" applyFill="1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38" fontId="9" fillId="0" borderId="6" xfId="1" applyFont="1" applyFill="1" applyBorder="1" applyAlignment="1" applyProtection="1">
      <alignment horizontal="right"/>
    </xf>
    <xf numFmtId="38" fontId="9" fillId="0" borderId="9" xfId="1" applyFont="1" applyFill="1" applyBorder="1" applyAlignment="1" applyProtection="1">
      <alignment horizontal="right"/>
    </xf>
    <xf numFmtId="38" fontId="9" fillId="0" borderId="28" xfId="1" applyFont="1" applyFill="1" applyBorder="1" applyAlignment="1">
      <alignment horizontal="distributed" vertical="center" justifyLastLine="1"/>
    </xf>
    <xf numFmtId="38" fontId="9" fillId="0" borderId="27" xfId="1" applyFont="1" applyFill="1" applyBorder="1" applyAlignment="1">
      <alignment horizontal="distributed" vertical="center" justifyLastLine="1"/>
    </xf>
    <xf numFmtId="38" fontId="9" fillId="2" borderId="57" xfId="1" applyFont="1" applyFill="1" applyBorder="1" applyAlignment="1">
      <alignment horizontal="right"/>
    </xf>
    <xf numFmtId="38" fontId="9" fillId="3" borderId="44" xfId="1" applyFont="1" applyFill="1" applyBorder="1" applyAlignment="1" applyProtection="1">
      <alignment horizontal="right"/>
      <protection locked="0"/>
    </xf>
    <xf numFmtId="38" fontId="9" fillId="3" borderId="43" xfId="1" applyFont="1" applyFill="1" applyBorder="1" applyAlignment="1" applyProtection="1">
      <alignment horizontal="right"/>
      <protection locked="0"/>
    </xf>
    <xf numFmtId="38" fontId="9" fillId="0" borderId="36" xfId="1" applyFont="1" applyFill="1" applyBorder="1" applyAlignment="1">
      <alignment horizontal="distributed" justifyLastLine="1"/>
    </xf>
    <xf numFmtId="0" fontId="9" fillId="0" borderId="35" xfId="0" applyFont="1" applyFill="1" applyBorder="1" applyAlignment="1">
      <alignment horizontal="distributed" justifyLastLine="1"/>
    </xf>
    <xf numFmtId="0" fontId="9" fillId="0" borderId="34" xfId="0" applyFont="1" applyFill="1" applyBorder="1" applyAlignment="1">
      <alignment horizontal="distributed" justifyLastLine="1"/>
    </xf>
    <xf numFmtId="0" fontId="9" fillId="0" borderId="70" xfId="0" applyFont="1" applyFill="1" applyBorder="1" applyAlignment="1">
      <alignment horizontal="distributed" justifyLastLine="1"/>
    </xf>
    <xf numFmtId="38" fontId="9" fillId="5" borderId="6" xfId="1" applyFont="1" applyFill="1" applyBorder="1" applyAlignment="1" applyProtection="1">
      <alignment horizontal="right"/>
      <protection locked="0"/>
    </xf>
    <xf numFmtId="38" fontId="9" fillId="5" borderId="9" xfId="1" applyFont="1" applyFill="1" applyBorder="1" applyAlignment="1" applyProtection="1">
      <alignment horizontal="right"/>
      <protection locked="0"/>
    </xf>
    <xf numFmtId="0" fontId="9" fillId="3" borderId="44" xfId="1" applyNumberFormat="1" applyFont="1" applyFill="1" applyBorder="1" applyAlignment="1" applyProtection="1">
      <alignment horizontal="right"/>
      <protection locked="0"/>
    </xf>
    <xf numFmtId="0" fontId="9" fillId="3" borderId="43" xfId="1" applyNumberFormat="1" applyFont="1" applyFill="1" applyBorder="1" applyAlignment="1" applyProtection="1">
      <alignment horizontal="right"/>
      <protection locked="0"/>
    </xf>
    <xf numFmtId="38" fontId="13" fillId="4" borderId="0" xfId="1" applyFont="1" applyFill="1" applyAlignment="1" applyProtection="1">
      <alignment horizontal="distributed" justifyLastLine="1"/>
    </xf>
    <xf numFmtId="0" fontId="13" fillId="4" borderId="0" xfId="0" applyFont="1" applyFill="1" applyAlignment="1" applyProtection="1">
      <alignment horizontal="distributed" justifyLastLine="1"/>
    </xf>
    <xf numFmtId="38" fontId="12" fillId="4" borderId="0" xfId="1" applyFont="1" applyFill="1" applyAlignment="1" applyProtection="1">
      <alignment horizontal="distributed"/>
    </xf>
    <xf numFmtId="38" fontId="12" fillId="4" borderId="10" xfId="1" applyFont="1" applyFill="1" applyBorder="1" applyAlignment="1" applyProtection="1">
      <alignment horizontal="distributed"/>
    </xf>
    <xf numFmtId="38" fontId="9" fillId="3" borderId="29" xfId="1" applyFont="1" applyFill="1" applyBorder="1" applyAlignment="1" applyProtection="1">
      <alignment horizontal="center"/>
      <protection locked="0"/>
    </xf>
    <xf numFmtId="38" fontId="9" fillId="3" borderId="28" xfId="1" applyFont="1" applyFill="1" applyBorder="1" applyAlignment="1" applyProtection="1">
      <alignment horizontal="center"/>
      <protection locked="0"/>
    </xf>
    <xf numFmtId="38" fontId="9" fillId="3" borderId="40" xfId="1" applyFont="1" applyFill="1" applyBorder="1" applyAlignment="1" applyProtection="1">
      <alignment horizontal="center"/>
      <protection locked="0"/>
    </xf>
    <xf numFmtId="38" fontId="9" fillId="3" borderId="27" xfId="1" applyFont="1" applyFill="1" applyBorder="1" applyAlignment="1" applyProtection="1">
      <alignment horizontal="center"/>
      <protection locked="0"/>
    </xf>
    <xf numFmtId="38" fontId="9" fillId="3" borderId="44" xfId="1" applyFont="1" applyFill="1" applyBorder="1" applyAlignment="1" applyProtection="1">
      <alignment horizontal="center"/>
      <protection locked="0"/>
    </xf>
    <xf numFmtId="0" fontId="0" fillId="3" borderId="43" xfId="0" applyFill="1" applyBorder="1" applyAlignment="1" applyProtection="1">
      <alignment horizontal="center"/>
      <protection locked="0"/>
    </xf>
    <xf numFmtId="0" fontId="0" fillId="3" borderId="50" xfId="0" applyFill="1" applyBorder="1" applyAlignment="1" applyProtection="1">
      <alignment horizontal="center"/>
      <protection locked="0"/>
    </xf>
    <xf numFmtId="0" fontId="0" fillId="3" borderId="42" xfId="0" applyFill="1" applyBorder="1" applyAlignment="1" applyProtection="1">
      <alignment horizontal="center"/>
      <protection locked="0"/>
    </xf>
    <xf numFmtId="38" fontId="9" fillId="0" borderId="31" xfId="1" applyFont="1" applyFill="1" applyBorder="1" applyAlignment="1">
      <alignment horizontal="center"/>
    </xf>
    <xf numFmtId="38" fontId="9" fillId="0" borderId="10" xfId="1" applyFont="1" applyFill="1" applyBorder="1" applyAlignment="1">
      <alignment horizontal="center"/>
    </xf>
    <xf numFmtId="38" fontId="9" fillId="0" borderId="30" xfId="1" applyFont="1" applyFill="1" applyBorder="1" applyAlignment="1">
      <alignment horizontal="center"/>
    </xf>
    <xf numFmtId="38" fontId="9" fillId="0" borderId="65" xfId="1" applyFont="1" applyFill="1" applyBorder="1" applyAlignment="1">
      <alignment horizontal="center"/>
    </xf>
    <xf numFmtId="38" fontId="9" fillId="0" borderId="42" xfId="1" applyFont="1" applyFill="1" applyBorder="1" applyAlignment="1">
      <alignment horizontal="center"/>
    </xf>
    <xf numFmtId="38" fontId="9" fillId="3" borderId="43" xfId="1" applyFont="1" applyFill="1" applyBorder="1" applyAlignment="1" applyProtection="1">
      <alignment horizontal="center"/>
      <protection locked="0"/>
    </xf>
    <xf numFmtId="38" fontId="9" fillId="3" borderId="42" xfId="1" applyFont="1" applyFill="1" applyBorder="1" applyAlignment="1" applyProtection="1">
      <alignment horizontal="center"/>
      <protection locked="0"/>
    </xf>
    <xf numFmtId="0" fontId="14" fillId="0" borderId="8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44" xfId="0" applyFont="1" applyFill="1" applyBorder="1" applyAlignment="1">
      <alignment horizontal="distributed" vertical="center" justifyLastLine="1"/>
    </xf>
    <xf numFmtId="0" fontId="14" fillId="0" borderId="43" xfId="0" applyFont="1" applyFill="1" applyBorder="1" applyAlignment="1">
      <alignment horizontal="distributed" vertical="center" justifyLastLine="1"/>
    </xf>
    <xf numFmtId="0" fontId="14" fillId="0" borderId="42" xfId="0" applyFont="1" applyFill="1" applyBorder="1" applyAlignment="1">
      <alignment horizontal="distributed" vertical="center" justifyLastLine="1"/>
    </xf>
    <xf numFmtId="0" fontId="14" fillId="0" borderId="50" xfId="0" applyFont="1" applyFill="1" applyBorder="1" applyAlignment="1">
      <alignment horizontal="distributed" vertical="center" justifyLastLine="1"/>
    </xf>
    <xf numFmtId="0" fontId="14" fillId="0" borderId="42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distributed" vertical="center"/>
    </xf>
    <xf numFmtId="0" fontId="14" fillId="0" borderId="62" xfId="0" applyFont="1" applyFill="1" applyBorder="1" applyAlignment="1">
      <alignment horizontal="distributed" vertical="center"/>
    </xf>
    <xf numFmtId="0" fontId="14" fillId="0" borderId="6" xfId="0" applyFont="1" applyFill="1" applyBorder="1" applyAlignment="1">
      <alignment horizontal="distributed" vertical="center" justifyLastLine="1"/>
    </xf>
    <xf numFmtId="0" fontId="14" fillId="0" borderId="9" xfId="0" applyFont="1" applyFill="1" applyBorder="1" applyAlignment="1">
      <alignment horizontal="distributed" vertical="center" justifyLastLine="1"/>
    </xf>
    <xf numFmtId="38" fontId="14" fillId="0" borderId="6" xfId="0" applyNumberFormat="1" applyFont="1" applyFill="1" applyBorder="1" applyAlignment="1">
      <alignment horizontal="distributed" vertical="center"/>
    </xf>
    <xf numFmtId="0" fontId="14" fillId="0" borderId="9" xfId="0" applyFont="1" applyFill="1" applyBorder="1" applyAlignment="1">
      <alignment horizontal="distributed" vertical="center"/>
    </xf>
    <xf numFmtId="181" fontId="14" fillId="0" borderId="6" xfId="0" applyNumberFormat="1" applyFont="1" applyFill="1" applyBorder="1" applyAlignment="1">
      <alignment horizontal="right"/>
    </xf>
    <xf numFmtId="181" fontId="14" fillId="0" borderId="7" xfId="0" applyNumberFormat="1" applyFont="1" applyFill="1" applyBorder="1" applyAlignment="1">
      <alignment horizontal="right"/>
    </xf>
    <xf numFmtId="183" fontId="9" fillId="3" borderId="8" xfId="1" applyNumberFormat="1" applyFont="1" applyFill="1" applyBorder="1" applyAlignment="1" applyProtection="1">
      <alignment horizontal="right"/>
      <protection locked="0"/>
    </xf>
    <xf numFmtId="184" fontId="14" fillId="0" borderId="6" xfId="1" applyNumberFormat="1" applyFont="1" applyFill="1" applyBorder="1" applyAlignment="1">
      <alignment horizontal="right" vertical="center"/>
    </xf>
    <xf numFmtId="184" fontId="14" fillId="0" borderId="45" xfId="1" applyNumberFormat="1" applyFont="1" applyFill="1" applyBorder="1" applyAlignment="1">
      <alignment horizontal="right" vertical="center"/>
    </xf>
    <xf numFmtId="184" fontId="14" fillId="0" borderId="29" xfId="1" applyNumberFormat="1" applyFont="1" applyFill="1" applyBorder="1" applyAlignment="1">
      <alignment horizontal="right" vertical="center"/>
    </xf>
    <xf numFmtId="184" fontId="14" fillId="0" borderId="40" xfId="1" applyNumberFormat="1" applyFont="1" applyFill="1" applyBorder="1" applyAlignment="1">
      <alignment horizontal="right" vertical="center"/>
    </xf>
    <xf numFmtId="181" fontId="14" fillId="0" borderId="68" xfId="0" applyNumberFormat="1" applyFont="1" applyFill="1" applyBorder="1" applyAlignment="1">
      <alignment horizontal="right" vertical="center"/>
    </xf>
    <xf numFmtId="181" fontId="14" fillId="0" borderId="66" xfId="0" applyNumberFormat="1" applyFont="1" applyFill="1" applyBorder="1" applyAlignment="1">
      <alignment horizontal="right" vertical="center"/>
    </xf>
    <xf numFmtId="184" fontId="14" fillId="0" borderId="68" xfId="0" applyNumberFormat="1" applyFont="1" applyFill="1" applyBorder="1" applyAlignment="1">
      <alignment horizontal="right" vertical="center"/>
    </xf>
    <xf numFmtId="184" fontId="14" fillId="0" borderId="67" xfId="0" applyNumberFormat="1" applyFont="1" applyFill="1" applyBorder="1" applyAlignment="1">
      <alignment horizontal="right" vertical="center"/>
    </xf>
    <xf numFmtId="184" fontId="14" fillId="0" borderId="44" xfId="0" applyNumberFormat="1" applyFont="1" applyFill="1" applyBorder="1" applyAlignment="1">
      <alignment horizontal="right"/>
    </xf>
    <xf numFmtId="184" fontId="14" fillId="0" borderId="50" xfId="0" applyNumberFormat="1" applyFont="1" applyFill="1" applyBorder="1" applyAlignment="1">
      <alignment horizontal="right"/>
    </xf>
    <xf numFmtId="183" fontId="9" fillId="3" borderId="22" xfId="1" applyNumberFormat="1" applyFont="1" applyFill="1" applyBorder="1" applyAlignment="1" applyProtection="1">
      <alignment horizontal="right"/>
      <protection locked="0"/>
    </xf>
    <xf numFmtId="181" fontId="14" fillId="0" borderId="44" xfId="0" applyNumberFormat="1" applyFont="1" applyFill="1" applyBorder="1" applyAlignment="1">
      <alignment horizontal="right"/>
    </xf>
    <xf numFmtId="181" fontId="14" fillId="0" borderId="42" xfId="0" applyNumberFormat="1" applyFont="1" applyFill="1" applyBorder="1" applyAlignment="1">
      <alignment horizontal="right"/>
    </xf>
    <xf numFmtId="0" fontId="10" fillId="0" borderId="47" xfId="0" applyFont="1" applyFill="1" applyBorder="1" applyAlignment="1">
      <alignment vertical="distributed" textRotation="255" justifyLastLine="1"/>
    </xf>
    <xf numFmtId="0" fontId="44" fillId="0" borderId="47" xfId="0" applyFont="1" applyFill="1" applyBorder="1" applyAlignment="1">
      <alignment vertical="distributed" textRotation="255" justifyLastLine="1"/>
    </xf>
    <xf numFmtId="0" fontId="44" fillId="0" borderId="60" xfId="0" applyFont="1" applyFill="1" applyBorder="1" applyAlignment="1">
      <alignment vertical="distributed" textRotation="255" justifyLastLine="1"/>
    </xf>
    <xf numFmtId="38" fontId="14" fillId="6" borderId="6" xfId="0" applyNumberFormat="1" applyFont="1" applyFill="1" applyBorder="1" applyAlignment="1">
      <alignment horizontal="center" vertical="center"/>
    </xf>
    <xf numFmtId="0" fontId="14" fillId="6" borderId="9" xfId="0" applyNumberFormat="1" applyFont="1" applyFill="1" applyBorder="1" applyAlignment="1">
      <alignment horizontal="center" vertical="center"/>
    </xf>
    <xf numFmtId="0" fontId="14" fillId="6" borderId="7" xfId="0" applyNumberFormat="1" applyFont="1" applyFill="1" applyBorder="1" applyAlignment="1">
      <alignment horizontal="center" vertical="center"/>
    </xf>
    <xf numFmtId="179" fontId="9" fillId="0" borderId="82" xfId="1" applyNumberFormat="1" applyFont="1" applyFill="1" applyBorder="1" applyAlignment="1">
      <alignment horizontal="right"/>
    </xf>
    <xf numFmtId="179" fontId="9" fillId="0" borderId="78" xfId="1" applyNumberFormat="1" applyFont="1" applyFill="1" applyBorder="1" applyAlignment="1">
      <alignment horizontal="right"/>
    </xf>
    <xf numFmtId="179" fontId="9" fillId="0" borderId="77" xfId="1" applyNumberFormat="1" applyFont="1" applyFill="1" applyBorder="1" applyAlignment="1">
      <alignment horizontal="right"/>
    </xf>
    <xf numFmtId="0" fontId="10" fillId="0" borderId="48" xfId="0" applyFont="1" applyFill="1" applyBorder="1" applyAlignment="1">
      <alignment vertical="distributed" textRotation="255" justifyLastLine="1"/>
    </xf>
    <xf numFmtId="0" fontId="44" fillId="0" borderId="75" xfId="0" applyFont="1" applyFill="1" applyBorder="1" applyAlignment="1">
      <alignment vertical="distributed" textRotation="255" justifyLastLine="1"/>
    </xf>
    <xf numFmtId="38" fontId="14" fillId="5" borderId="6" xfId="0" applyNumberFormat="1" applyFont="1" applyFill="1" applyBorder="1" applyAlignment="1">
      <alignment horizontal="center" vertical="center"/>
    </xf>
    <xf numFmtId="0" fontId="14" fillId="5" borderId="9" xfId="0" applyNumberFormat="1" applyFont="1" applyFill="1" applyBorder="1" applyAlignment="1">
      <alignment horizontal="center" vertical="center"/>
    </xf>
    <xf numFmtId="0" fontId="14" fillId="5" borderId="7" xfId="0" applyNumberFormat="1" applyFont="1" applyFill="1" applyBorder="1" applyAlignment="1">
      <alignment horizontal="center" vertical="center"/>
    </xf>
    <xf numFmtId="38" fontId="14" fillId="6" borderId="6" xfId="0" applyNumberFormat="1" applyFont="1" applyFill="1" applyBorder="1" applyAlignment="1">
      <alignment horizontal="distributed" vertical="center"/>
    </xf>
    <xf numFmtId="0" fontId="14" fillId="6" borderId="9" xfId="0" applyFont="1" applyFill="1" applyBorder="1" applyAlignment="1">
      <alignment horizontal="distributed" vertical="center"/>
    </xf>
    <xf numFmtId="0" fontId="14" fillId="6" borderId="7" xfId="0" applyFont="1" applyFill="1" applyBorder="1" applyAlignment="1">
      <alignment horizontal="distributed" vertical="center"/>
    </xf>
    <xf numFmtId="179" fontId="9" fillId="0" borderId="76" xfId="1" applyNumberFormat="1" applyFont="1" applyFill="1" applyBorder="1" applyAlignment="1">
      <alignment horizontal="right"/>
    </xf>
    <xf numFmtId="179" fontId="9" fillId="0" borderId="7" xfId="1" applyNumberFormat="1" applyFont="1" applyFill="1" applyBorder="1" applyAlignment="1">
      <alignment horizontal="right"/>
    </xf>
    <xf numFmtId="179" fontId="9" fillId="0" borderId="6" xfId="1" applyNumberFormat="1" applyFont="1" applyFill="1" applyBorder="1" applyAlignment="1">
      <alignment horizontal="right"/>
    </xf>
    <xf numFmtId="0" fontId="14" fillId="0" borderId="73" xfId="0" applyFont="1" applyFill="1" applyBorder="1" applyAlignment="1">
      <alignment horizontal="distributed" vertical="center" justifyLastLine="1"/>
    </xf>
    <xf numFmtId="0" fontId="14" fillId="0" borderId="74" xfId="0" applyFont="1" applyFill="1" applyBorder="1" applyAlignment="1">
      <alignment horizontal="distributed" vertical="center" justifyLastLine="1"/>
    </xf>
    <xf numFmtId="0" fontId="14" fillId="0" borderId="71" xfId="0" applyFont="1" applyFill="1" applyBorder="1" applyAlignment="1">
      <alignment horizontal="distributed" vertical="center" justifyLastLine="1"/>
    </xf>
    <xf numFmtId="181" fontId="14" fillId="0" borderId="53" xfId="0" applyNumberFormat="1" applyFont="1" applyFill="1" applyBorder="1" applyAlignment="1">
      <alignment horizontal="right"/>
    </xf>
    <xf numFmtId="181" fontId="14" fillId="0" borderId="81" xfId="0" applyNumberFormat="1" applyFont="1" applyFill="1" applyBorder="1" applyAlignment="1">
      <alignment horizontal="right"/>
    </xf>
    <xf numFmtId="181" fontId="14" fillId="0" borderId="71" xfId="0" applyNumberFormat="1" applyFont="1" applyFill="1" applyBorder="1" applyAlignment="1">
      <alignment horizontal="right"/>
    </xf>
    <xf numFmtId="181" fontId="14" fillId="0" borderId="73" xfId="0" applyNumberFormat="1" applyFont="1" applyFill="1" applyBorder="1" applyAlignment="1">
      <alignment horizontal="right"/>
    </xf>
    <xf numFmtId="183" fontId="14" fillId="0" borderId="80" xfId="0" applyNumberFormat="1" applyFont="1" applyFill="1" applyBorder="1" applyAlignment="1">
      <alignment horizontal="right"/>
    </xf>
    <xf numFmtId="183" fontId="14" fillId="0" borderId="66" xfId="0" applyNumberFormat="1" applyFont="1" applyFill="1" applyBorder="1" applyAlignment="1">
      <alignment horizontal="right"/>
    </xf>
    <xf numFmtId="183" fontId="14" fillId="0" borderId="68" xfId="0" applyNumberFormat="1" applyFont="1" applyFill="1" applyBorder="1" applyAlignment="1">
      <alignment horizontal="right"/>
    </xf>
    <xf numFmtId="183" fontId="9" fillId="3" borderId="76" xfId="1" applyNumberFormat="1" applyFont="1" applyFill="1" applyBorder="1" applyAlignment="1" applyProtection="1">
      <alignment horizontal="right"/>
      <protection locked="0"/>
    </xf>
    <xf numFmtId="183" fontId="9" fillId="3" borderId="7" xfId="1" applyNumberFormat="1" applyFont="1" applyFill="1" applyBorder="1" applyAlignment="1" applyProtection="1">
      <alignment horizontal="right"/>
      <protection locked="0"/>
    </xf>
    <xf numFmtId="38" fontId="14" fillId="5" borderId="29" xfId="0" applyNumberFormat="1" applyFont="1" applyFill="1" applyBorder="1" applyAlignment="1">
      <alignment horizontal="distributed" vertical="center"/>
    </xf>
    <xf numFmtId="0" fontId="14" fillId="5" borderId="28" xfId="0" applyFont="1" applyFill="1" applyBorder="1" applyAlignment="1">
      <alignment horizontal="distributed" vertical="center"/>
    </xf>
    <xf numFmtId="0" fontId="14" fillId="5" borderId="27" xfId="0" applyFont="1" applyFill="1" applyBorder="1" applyAlignment="1">
      <alignment horizontal="distributed" vertical="center"/>
    </xf>
    <xf numFmtId="0" fontId="14" fillId="0" borderId="68" xfId="0" applyFont="1" applyFill="1" applyBorder="1" applyAlignment="1">
      <alignment horizontal="distributed" vertical="center"/>
    </xf>
    <xf numFmtId="0" fontId="14" fillId="0" borderId="69" xfId="0" applyFont="1" applyFill="1" applyBorder="1" applyAlignment="1">
      <alignment horizontal="distributed" vertical="center"/>
    </xf>
    <xf numFmtId="0" fontId="14" fillId="0" borderId="66" xfId="0" applyFont="1" applyFill="1" applyBorder="1" applyAlignment="1">
      <alignment horizontal="distributed" vertical="center"/>
    </xf>
    <xf numFmtId="183" fontId="9" fillId="3" borderId="34" xfId="1" applyNumberFormat="1" applyFont="1" applyFill="1" applyBorder="1" applyAlignment="1" applyProtection="1">
      <alignment horizontal="right"/>
      <protection locked="0"/>
    </xf>
    <xf numFmtId="181" fontId="14" fillId="0" borderId="80" xfId="0" applyNumberFormat="1" applyFont="1" applyFill="1" applyBorder="1" applyAlignment="1">
      <alignment horizontal="right" vertical="center"/>
    </xf>
    <xf numFmtId="38" fontId="14" fillId="5" borderId="6" xfId="0" applyNumberFormat="1" applyFont="1" applyFill="1" applyBorder="1" applyAlignment="1">
      <alignment horizontal="distributed" vertical="center"/>
    </xf>
    <xf numFmtId="0" fontId="14" fillId="5" borderId="9" xfId="0" applyFont="1" applyFill="1" applyBorder="1" applyAlignment="1">
      <alignment horizontal="distributed" vertical="center"/>
    </xf>
    <xf numFmtId="0" fontId="14" fillId="5" borderId="7" xfId="0" applyFont="1" applyFill="1" applyBorder="1" applyAlignment="1">
      <alignment horizontal="distributed" vertical="center"/>
    </xf>
    <xf numFmtId="181" fontId="14" fillId="6" borderId="6" xfId="0" applyNumberFormat="1" applyFont="1" applyFill="1" applyBorder="1" applyAlignment="1" applyProtection="1">
      <alignment horizontal="right"/>
      <protection locked="0"/>
    </xf>
    <xf numFmtId="181" fontId="14" fillId="6" borderId="7" xfId="0" applyNumberFormat="1" applyFont="1" applyFill="1" applyBorder="1" applyAlignment="1" applyProtection="1">
      <alignment horizontal="right"/>
      <protection locked="0"/>
    </xf>
    <xf numFmtId="182" fontId="14" fillId="0" borderId="73" xfId="0" applyNumberFormat="1" applyFont="1" applyFill="1" applyBorder="1" applyAlignment="1">
      <alignment horizontal="right" vertical="center"/>
    </xf>
    <xf numFmtId="182" fontId="14" fillId="0" borderId="72" xfId="0" applyNumberFormat="1" applyFont="1" applyFill="1" applyBorder="1" applyAlignment="1">
      <alignment horizontal="right" vertical="center"/>
    </xf>
    <xf numFmtId="184" fontId="14" fillId="0" borderId="77" xfId="1" applyNumberFormat="1" applyFont="1" applyFill="1" applyBorder="1" applyAlignment="1">
      <alignment horizontal="right"/>
    </xf>
    <xf numFmtId="184" fontId="14" fillId="0" borderId="79" xfId="1" applyNumberFormat="1" applyFont="1" applyFill="1" applyBorder="1" applyAlignment="1">
      <alignment horizontal="right"/>
    </xf>
    <xf numFmtId="184" fontId="14" fillId="0" borderId="6" xfId="1" applyNumberFormat="1" applyFont="1" applyFill="1" applyBorder="1" applyAlignment="1">
      <alignment horizontal="right"/>
    </xf>
    <xf numFmtId="184" fontId="14" fillId="0" borderId="45" xfId="1" applyNumberFormat="1" applyFont="1" applyFill="1" applyBorder="1" applyAlignment="1">
      <alignment horizontal="right"/>
    </xf>
    <xf numFmtId="179" fontId="9" fillId="0" borderId="29" xfId="1" applyNumberFormat="1" applyFont="1" applyFill="1" applyBorder="1" applyAlignment="1">
      <alignment horizontal="right"/>
    </xf>
    <xf numFmtId="179" fontId="9" fillId="0" borderId="27" xfId="1" applyNumberFormat="1" applyFont="1" applyFill="1" applyBorder="1" applyAlignment="1">
      <alignment horizontal="right"/>
    </xf>
    <xf numFmtId="38" fontId="14" fillId="6" borderId="29" xfId="0" applyNumberFormat="1" applyFont="1" applyFill="1" applyBorder="1" applyAlignment="1">
      <alignment horizontal="distributed" vertical="center"/>
    </xf>
    <xf numFmtId="0" fontId="14" fillId="6" borderId="28" xfId="0" applyFont="1" applyFill="1" applyBorder="1" applyAlignment="1">
      <alignment horizontal="distributed" vertical="center"/>
    </xf>
    <xf numFmtId="0" fontId="14" fillId="6" borderId="27" xfId="0" applyFont="1" applyFill="1" applyBorder="1" applyAlignment="1">
      <alignment horizontal="distributed" vertical="center"/>
    </xf>
    <xf numFmtId="179" fontId="9" fillId="0" borderId="41" xfId="1" applyNumberFormat="1" applyFont="1" applyFill="1" applyBorder="1" applyAlignment="1">
      <alignment horizontal="right"/>
    </xf>
    <xf numFmtId="183" fontId="14" fillId="0" borderId="44" xfId="0" applyNumberFormat="1" applyFont="1" applyFill="1" applyBorder="1" applyAlignment="1">
      <alignment horizontal="right"/>
    </xf>
    <xf numFmtId="183" fontId="14" fillId="0" borderId="42" xfId="0" applyNumberFormat="1" applyFont="1" applyFill="1" applyBorder="1" applyAlignment="1">
      <alignment horizontal="right"/>
    </xf>
    <xf numFmtId="184" fontId="14" fillId="0" borderId="29" xfId="1" applyNumberFormat="1" applyFont="1" applyFill="1" applyBorder="1" applyAlignment="1">
      <alignment horizontal="right"/>
    </xf>
    <xf numFmtId="184" fontId="14" fillId="0" borderId="40" xfId="1" applyNumberFormat="1" applyFont="1" applyFill="1" applyBorder="1" applyAlignment="1">
      <alignment horizontal="right"/>
    </xf>
    <xf numFmtId="184" fontId="14" fillId="0" borderId="68" xfId="0" applyNumberFormat="1" applyFont="1" applyFill="1" applyBorder="1" applyAlignment="1">
      <alignment horizontal="right"/>
    </xf>
    <xf numFmtId="184" fontId="14" fillId="0" borderId="67" xfId="0" applyNumberFormat="1" applyFont="1" applyFill="1" applyBorder="1" applyAlignment="1">
      <alignment horizontal="right"/>
    </xf>
    <xf numFmtId="0" fontId="14" fillId="0" borderId="29" xfId="0" applyFont="1" applyFill="1" applyBorder="1" applyAlignment="1">
      <alignment horizontal="distributed" vertical="center" justifyLastLine="1"/>
    </xf>
    <xf numFmtId="0" fontId="14" fillId="0" borderId="28" xfId="0" applyFont="1" applyFill="1" applyBorder="1" applyAlignment="1">
      <alignment horizontal="distributed" vertical="center" justifyLastLine="1"/>
    </xf>
    <xf numFmtId="0" fontId="14" fillId="0" borderId="27" xfId="0" applyFont="1" applyFill="1" applyBorder="1" applyAlignment="1">
      <alignment horizontal="distributed" vertical="center" justifyLastLine="1"/>
    </xf>
    <xf numFmtId="183" fontId="14" fillId="0" borderId="29" xfId="0" applyNumberFormat="1" applyFont="1" applyFill="1" applyBorder="1" applyAlignment="1">
      <alignment horizontal="right"/>
    </xf>
    <xf numFmtId="183" fontId="14" fillId="0" borderId="27" xfId="0" applyNumberFormat="1" applyFont="1" applyFill="1" applyBorder="1" applyAlignment="1">
      <alignment horizontal="right"/>
    </xf>
    <xf numFmtId="0" fontId="14" fillId="0" borderId="58" xfId="0" applyFont="1" applyFill="1" applyBorder="1" applyAlignment="1">
      <alignment horizontal="distributed" vertical="center" justifyLastLine="1"/>
    </xf>
    <xf numFmtId="0" fontId="14" fillId="0" borderId="63" xfId="0" applyFont="1" applyFill="1" applyBorder="1" applyAlignment="1">
      <alignment horizontal="distributed" vertical="center" justifyLastLine="1"/>
    </xf>
    <xf numFmtId="183" fontId="14" fillId="0" borderId="41" xfId="0" applyNumberFormat="1" applyFont="1" applyFill="1" applyBorder="1" applyAlignment="1">
      <alignment horizontal="right"/>
    </xf>
    <xf numFmtId="180" fontId="14" fillId="3" borderId="8" xfId="0" applyNumberFormat="1" applyFont="1" applyFill="1" applyBorder="1" applyAlignment="1" applyProtection="1">
      <alignment horizontal="right" vertical="center"/>
      <protection locked="0"/>
    </xf>
    <xf numFmtId="182" fontId="14" fillId="0" borderId="29" xfId="0" applyNumberFormat="1" applyFont="1" applyFill="1" applyBorder="1" applyAlignment="1">
      <alignment horizontal="right"/>
    </xf>
    <xf numFmtId="182" fontId="14" fillId="0" borderId="40" xfId="0" applyNumberFormat="1" applyFont="1" applyFill="1" applyBorder="1" applyAlignment="1">
      <alignment horizontal="right"/>
    </xf>
    <xf numFmtId="183" fontId="14" fillId="0" borderId="53" xfId="0" applyNumberFormat="1" applyFont="1" applyFill="1" applyBorder="1" applyAlignment="1">
      <alignment horizontal="right"/>
    </xf>
    <xf numFmtId="182" fontId="14" fillId="0" borderId="0" xfId="0" applyNumberFormat="1" applyFont="1" applyFill="1" applyAlignment="1">
      <alignment horizontal="left"/>
    </xf>
    <xf numFmtId="0" fontId="14" fillId="0" borderId="0" xfId="0" applyFont="1" applyFill="1" applyAlignment="1">
      <alignment horizontal="left"/>
    </xf>
    <xf numFmtId="38" fontId="14" fillId="0" borderId="0" xfId="1" applyFont="1" applyFill="1" applyAlignment="1">
      <alignment horizontal="center"/>
    </xf>
    <xf numFmtId="38" fontId="14" fillId="0" borderId="64" xfId="1" applyFont="1" applyFill="1" applyBorder="1" applyAlignment="1">
      <alignment horizontal="center"/>
    </xf>
    <xf numFmtId="0" fontId="10" fillId="0" borderId="55" xfId="0" applyFont="1" applyFill="1" applyBorder="1" applyAlignment="1">
      <alignment horizontal="center" vertical="distributed" textRotation="255" justifyLastLine="1"/>
    </xf>
    <xf numFmtId="0" fontId="10" fillId="0" borderId="47" xfId="0" applyFont="1" applyFill="1" applyBorder="1" applyAlignment="1">
      <alignment horizontal="center" vertical="distributed" textRotation="255" justifyLastLine="1"/>
    </xf>
    <xf numFmtId="0" fontId="10" fillId="0" borderId="60" xfId="0" applyFont="1" applyFill="1" applyBorder="1" applyAlignment="1">
      <alignment horizontal="center" vertical="distributed" textRotation="255" justifyLastLine="1"/>
    </xf>
    <xf numFmtId="0" fontId="14" fillId="6" borderId="44" xfId="0" applyFont="1" applyFill="1" applyBorder="1" applyAlignment="1">
      <alignment horizontal="distributed" vertical="center" justifyLastLine="1"/>
    </xf>
    <xf numFmtId="0" fontId="14" fillId="6" borderId="43" xfId="0" applyFont="1" applyFill="1" applyBorder="1" applyAlignment="1">
      <alignment horizontal="distributed" vertical="center" justifyLastLine="1"/>
    </xf>
    <xf numFmtId="0" fontId="14" fillId="6" borderId="42" xfId="0" applyFont="1" applyFill="1" applyBorder="1" applyAlignment="1">
      <alignment horizontal="distributed" vertical="center" justifyLastLine="1"/>
    </xf>
    <xf numFmtId="178" fontId="14" fillId="0" borderId="8" xfId="0" applyNumberFormat="1" applyFont="1" applyFill="1" applyBorder="1" applyAlignment="1">
      <alignment horizontal="right" vertical="center"/>
    </xf>
    <xf numFmtId="178" fontId="14" fillId="0" borderId="61" xfId="0" applyNumberFormat="1" applyFont="1" applyFill="1" applyBorder="1" applyAlignment="1">
      <alignment horizontal="right" vertical="center"/>
    </xf>
    <xf numFmtId="180" fontId="14" fillId="6" borderId="7" xfId="1" applyNumberFormat="1" applyFont="1" applyFill="1" applyBorder="1" applyAlignment="1" applyProtection="1">
      <alignment horizontal="right" vertical="center"/>
      <protection locked="0"/>
    </xf>
    <xf numFmtId="180" fontId="14" fillId="6" borderId="8" xfId="1" applyNumberFormat="1" applyFont="1" applyFill="1" applyBorder="1" applyAlignment="1" applyProtection="1">
      <alignment horizontal="right" vertical="center"/>
      <protection locked="0"/>
    </xf>
    <xf numFmtId="0" fontId="14" fillId="6" borderId="6" xfId="0" applyFont="1" applyFill="1" applyBorder="1" applyAlignment="1">
      <alignment horizontal="distributed" vertical="center" justifyLastLine="1"/>
    </xf>
    <xf numFmtId="0" fontId="14" fillId="6" borderId="9" xfId="0" applyFont="1" applyFill="1" applyBorder="1" applyAlignment="1">
      <alignment horizontal="distributed" vertical="center" justifyLastLine="1"/>
    </xf>
    <xf numFmtId="0" fontId="14" fillId="6" borderId="7" xfId="0" applyFont="1" applyFill="1" applyBorder="1" applyAlignment="1">
      <alignment horizontal="distributed" vertical="center" justifyLastLine="1"/>
    </xf>
    <xf numFmtId="0" fontId="14" fillId="0" borderId="43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180" fontId="14" fillId="3" borderId="7" xfId="0" applyNumberFormat="1" applyFont="1" applyFill="1" applyBorder="1" applyAlignment="1" applyProtection="1">
      <alignment horizontal="right" vertical="center"/>
      <protection locked="0"/>
    </xf>
    <xf numFmtId="0" fontId="10" fillId="0" borderId="48" xfId="0" applyFont="1" applyFill="1" applyBorder="1" applyAlignment="1">
      <alignment horizontal="center" vertical="distributed" textRotation="255" justifyLastLine="1"/>
    </xf>
    <xf numFmtId="178" fontId="14" fillId="0" borderId="52" xfId="0" applyNumberFormat="1" applyFont="1" applyFill="1" applyBorder="1" applyAlignment="1">
      <alignment horizontal="right" vertical="center"/>
    </xf>
    <xf numFmtId="178" fontId="14" fillId="0" borderId="62" xfId="0" applyNumberFormat="1" applyFont="1" applyFill="1" applyBorder="1" applyAlignment="1">
      <alignment horizontal="right" vertical="center"/>
    </xf>
    <xf numFmtId="180" fontId="14" fillId="6" borderId="7" xfId="0" applyNumberFormat="1" applyFont="1" applyFill="1" applyBorder="1" applyAlignment="1" applyProtection="1">
      <alignment horizontal="right" vertical="center"/>
      <protection locked="0"/>
    </xf>
    <xf numFmtId="180" fontId="14" fillId="6" borderId="8" xfId="0" applyNumberFormat="1" applyFont="1" applyFill="1" applyBorder="1" applyAlignment="1" applyProtection="1">
      <alignment horizontal="right" vertical="center"/>
      <protection locked="0"/>
    </xf>
    <xf numFmtId="180" fontId="14" fillId="3" borderId="6" xfId="0" applyNumberFormat="1" applyFont="1" applyFill="1" applyBorder="1" applyAlignment="1" applyProtection="1">
      <alignment horizontal="right" vertical="center"/>
      <protection locked="0"/>
    </xf>
    <xf numFmtId="178" fontId="14" fillId="0" borderId="54" xfId="0" applyNumberFormat="1" applyFont="1" applyFill="1" applyBorder="1" applyAlignment="1">
      <alignment horizontal="right" vertical="center"/>
    </xf>
    <xf numFmtId="178" fontId="14" fillId="0" borderId="59" xfId="0" applyNumberFormat="1" applyFont="1" applyFill="1" applyBorder="1" applyAlignment="1">
      <alignment horizontal="right" vertical="center"/>
    </xf>
    <xf numFmtId="0" fontId="14" fillId="3" borderId="44" xfId="0" applyFont="1" applyFill="1" applyBorder="1" applyAlignment="1">
      <alignment horizontal="distributed" vertical="center" justifyLastLine="1"/>
    </xf>
    <xf numFmtId="0" fontId="14" fillId="3" borderId="43" xfId="0" applyFont="1" applyFill="1" applyBorder="1" applyAlignment="1">
      <alignment horizontal="distributed" vertical="center" justifyLastLine="1"/>
    </xf>
    <xf numFmtId="0" fontId="14" fillId="3" borderId="42" xfId="0" applyFont="1" applyFill="1" applyBorder="1" applyAlignment="1">
      <alignment horizontal="distributed" vertical="center" justifyLastLine="1"/>
    </xf>
    <xf numFmtId="178" fontId="14" fillId="0" borderId="54" xfId="0" applyNumberFormat="1" applyFont="1" applyFill="1" applyBorder="1" applyAlignment="1">
      <alignment vertical="center"/>
    </xf>
    <xf numFmtId="178" fontId="14" fillId="0" borderId="59" xfId="0" applyNumberFormat="1" applyFont="1" applyFill="1" applyBorder="1" applyAlignment="1">
      <alignment vertical="center"/>
    </xf>
    <xf numFmtId="0" fontId="14" fillId="3" borderId="6" xfId="0" applyFont="1" applyFill="1" applyBorder="1" applyAlignment="1">
      <alignment horizontal="distributed" vertical="center" justifyLastLine="1"/>
    </xf>
    <xf numFmtId="0" fontId="14" fillId="3" borderId="9" xfId="0" applyFont="1" applyFill="1" applyBorder="1" applyAlignment="1">
      <alignment horizontal="distributed" vertical="center" justifyLastLine="1"/>
    </xf>
    <xf numFmtId="0" fontId="14" fillId="3" borderId="7" xfId="0" applyFont="1" applyFill="1" applyBorder="1" applyAlignment="1">
      <alignment horizontal="distributed" vertical="center" justifyLastLine="1"/>
    </xf>
    <xf numFmtId="178" fontId="14" fillId="0" borderId="27" xfId="0" applyNumberFormat="1" applyFont="1" applyFill="1" applyBorder="1" applyAlignment="1">
      <alignment horizontal="right" vertical="center"/>
    </xf>
    <xf numFmtId="178" fontId="14" fillId="0" borderId="8" xfId="1" applyNumberFormat="1" applyFont="1" applyFill="1" applyBorder="1" applyAlignment="1">
      <alignment horizontal="right" vertical="center"/>
    </xf>
    <xf numFmtId="178" fontId="14" fillId="0" borderId="61" xfId="1" applyNumberFormat="1" applyFont="1" applyFill="1" applyBorder="1" applyAlignment="1">
      <alignment horizontal="right" vertical="center"/>
    </xf>
    <xf numFmtId="178" fontId="14" fillId="0" borderId="27" xfId="0" applyNumberFormat="1" applyFont="1" applyFill="1" applyBorder="1" applyAlignment="1">
      <alignment vertical="center"/>
    </xf>
    <xf numFmtId="180" fontId="14" fillId="6" borderId="6" xfId="1" applyNumberFormat="1" applyFont="1" applyFill="1" applyBorder="1" applyAlignment="1" applyProtection="1">
      <alignment horizontal="right" vertical="center"/>
      <protection locked="0"/>
    </xf>
    <xf numFmtId="0" fontId="13" fillId="0" borderId="26" xfId="2" applyFont="1" applyBorder="1" applyAlignment="1">
      <alignment vertical="center"/>
    </xf>
    <xf numFmtId="0" fontId="13" fillId="0" borderId="113" xfId="2" applyFont="1" applyBorder="1" applyAlignment="1">
      <alignment vertical="center"/>
    </xf>
    <xf numFmtId="0" fontId="11" fillId="0" borderId="85" xfId="2" applyFont="1" applyBorder="1" applyAlignment="1">
      <alignment horizontal="center" vertical="center"/>
    </xf>
    <xf numFmtId="0" fontId="11" fillId="0" borderId="77" xfId="2" applyFont="1" applyBorder="1" applyAlignment="1">
      <alignment horizontal="center" vertical="center"/>
    </xf>
    <xf numFmtId="0" fontId="11" fillId="0" borderId="86" xfId="2" applyFont="1" applyBorder="1" applyAlignment="1">
      <alignment horizontal="center" vertical="center"/>
    </xf>
    <xf numFmtId="0" fontId="11" fillId="0" borderId="78" xfId="2" applyFont="1" applyBorder="1" applyAlignment="1">
      <alignment horizontal="center" vertical="center"/>
    </xf>
    <xf numFmtId="0" fontId="13" fillId="0" borderId="83" xfId="2" applyFont="1" applyBorder="1" applyAlignment="1">
      <alignment horizontal="center" vertical="center"/>
    </xf>
    <xf numFmtId="0" fontId="19" fillId="0" borderId="84" xfId="2" applyFont="1" applyBorder="1" applyAlignment="1">
      <alignment vertical="center"/>
    </xf>
    <xf numFmtId="0" fontId="19" fillId="0" borderId="90" xfId="2" applyFont="1" applyBorder="1" applyAlignment="1">
      <alignment vertical="center"/>
    </xf>
    <xf numFmtId="0" fontId="19" fillId="0" borderId="32" xfId="2" applyFont="1" applyBorder="1" applyAlignment="1">
      <alignment vertical="center"/>
    </xf>
    <xf numFmtId="0" fontId="13" fillId="0" borderId="85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88" xfId="2" applyFont="1" applyBorder="1" applyAlignment="1">
      <alignment horizontal="center" vertical="center"/>
    </xf>
    <xf numFmtId="0" fontId="13" fillId="0" borderId="89" xfId="2" applyFont="1" applyBorder="1" applyAlignment="1">
      <alignment vertical="center"/>
    </xf>
    <xf numFmtId="0" fontId="13" fillId="0" borderId="95" xfId="2" applyFont="1" applyBorder="1" applyAlignment="1">
      <alignment vertical="center"/>
    </xf>
    <xf numFmtId="0" fontId="11" fillId="0" borderId="87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22" fillId="0" borderId="21" xfId="3" applyFont="1" applyBorder="1" applyAlignment="1">
      <alignment vertical="center" shrinkToFit="1"/>
    </xf>
    <xf numFmtId="58" fontId="38" fillId="2" borderId="21" xfId="3" applyNumberFormat="1" applyFont="1" applyFill="1" applyBorder="1" applyAlignment="1">
      <alignment horizontal="left" vertical="center"/>
    </xf>
    <xf numFmtId="0" fontId="17" fillId="0" borderId="21" xfId="3" applyBorder="1" applyAlignment="1"/>
    <xf numFmtId="0" fontId="22" fillId="0" borderId="83" xfId="3" applyFont="1" applyBorder="1" applyAlignment="1">
      <alignment vertical="center"/>
    </xf>
    <xf numFmtId="0" fontId="17" fillId="0" borderId="84" xfId="3" applyBorder="1" applyAlignment="1">
      <alignment vertical="center"/>
    </xf>
    <xf numFmtId="0" fontId="17" fillId="0" borderId="165" xfId="3" applyBorder="1" applyAlignment="1">
      <alignment vertical="center"/>
    </xf>
    <xf numFmtId="0" fontId="17" fillId="0" borderId="118" xfId="3" applyBorder="1" applyAlignment="1">
      <alignment vertical="center"/>
    </xf>
    <xf numFmtId="0" fontId="22" fillId="0" borderId="87" xfId="3" applyFont="1" applyBorder="1" applyAlignment="1">
      <alignment horizontal="center" vertical="center"/>
    </xf>
    <xf numFmtId="0" fontId="17" fillId="0" borderId="114" xfId="3" applyBorder="1" applyAlignment="1">
      <alignment horizontal="center" vertical="center"/>
    </xf>
    <xf numFmtId="0" fontId="22" fillId="0" borderId="87" xfId="3" applyFont="1" applyBorder="1" applyAlignment="1">
      <alignment horizontal="center" vertical="center" shrinkToFit="1"/>
    </xf>
    <xf numFmtId="0" fontId="17" fillId="0" borderId="114" xfId="3" applyBorder="1" applyAlignment="1">
      <alignment horizontal="center" vertical="center" shrinkToFit="1"/>
    </xf>
    <xf numFmtId="0" fontId="22" fillId="0" borderId="173" xfId="3" applyFont="1" applyBorder="1" applyAlignment="1">
      <alignment horizontal="center" vertical="center" shrinkToFit="1"/>
    </xf>
    <xf numFmtId="0" fontId="17" fillId="0" borderId="161" xfId="3" applyBorder="1" applyAlignment="1">
      <alignment horizontal="center" vertical="center" shrinkToFit="1"/>
    </xf>
    <xf numFmtId="0" fontId="22" fillId="0" borderId="173" xfId="3" applyFont="1" applyBorder="1" applyAlignment="1">
      <alignment horizontal="center" vertical="center"/>
    </xf>
    <xf numFmtId="0" fontId="17" fillId="0" borderId="161" xfId="3" applyBorder="1" applyAlignment="1">
      <alignment horizontal="center" vertical="center"/>
    </xf>
    <xf numFmtId="0" fontId="22" fillId="0" borderId="162" xfId="3" applyFont="1" applyBorder="1" applyAlignment="1"/>
    <xf numFmtId="0" fontId="22" fillId="0" borderId="85" xfId="3" applyFont="1" applyBorder="1" applyAlignment="1"/>
    <xf numFmtId="0" fontId="22" fillId="0" borderId="77" xfId="3" applyFont="1" applyBorder="1" applyAlignment="1"/>
    <xf numFmtId="0" fontId="22" fillId="0" borderId="132" xfId="3" applyFont="1" applyBorder="1" applyAlignment="1"/>
    <xf numFmtId="0" fontId="22" fillId="0" borderId="22" xfId="3" applyFont="1" applyBorder="1" applyAlignment="1"/>
    <xf numFmtId="0" fontId="22" fillId="0" borderId="36" xfId="3" applyFont="1" applyBorder="1" applyAlignment="1"/>
    <xf numFmtId="0" fontId="22" fillId="0" borderId="174" xfId="3" applyFont="1" applyBorder="1" applyAlignment="1">
      <alignment horizontal="distributed" vertical="center" shrinkToFit="1"/>
    </xf>
    <xf numFmtId="0" fontId="21" fillId="0" borderId="170" xfId="3" applyFont="1" applyBorder="1" applyAlignment="1">
      <alignment vertical="center" shrinkToFit="1"/>
    </xf>
    <xf numFmtId="0" fontId="22" fillId="0" borderId="83" xfId="3" applyFont="1" applyBorder="1" applyAlignment="1">
      <alignment vertical="center" textRotation="255"/>
    </xf>
    <xf numFmtId="0" fontId="17" fillId="0" borderId="90" xfId="3" applyBorder="1" applyAlignment="1">
      <alignment vertical="center" textRotation="255"/>
    </xf>
    <xf numFmtId="0" fontId="17" fillId="0" borderId="165" xfId="3" applyBorder="1" applyAlignment="1">
      <alignment vertical="center" textRotation="255"/>
    </xf>
    <xf numFmtId="0" fontId="22" fillId="0" borderId="87" xfId="3" applyFont="1" applyBorder="1" applyAlignment="1">
      <alignment horizontal="center" vertical="center" textRotation="255"/>
    </xf>
    <xf numFmtId="0" fontId="17" fillId="0" borderId="5" xfId="3" applyBorder="1" applyAlignment="1">
      <alignment horizontal="center" vertical="center" textRotation="255"/>
    </xf>
    <xf numFmtId="0" fontId="17" fillId="0" borderId="114" xfId="3" applyBorder="1" applyAlignment="1">
      <alignment horizontal="center" vertical="center" textRotation="255"/>
    </xf>
    <xf numFmtId="0" fontId="22" fillId="0" borderId="89" xfId="3" applyFont="1" applyBorder="1" applyAlignment="1">
      <alignment horizontal="center" vertical="center" textRotation="255"/>
    </xf>
    <xf numFmtId="0" fontId="17" fillId="0" borderId="110" xfId="3" applyBorder="1" applyAlignment="1">
      <alignment horizontal="center" vertical="center" textRotation="255"/>
    </xf>
    <xf numFmtId="0" fontId="17" fillId="0" borderId="121" xfId="3" applyBorder="1" applyAlignment="1">
      <alignment horizontal="center" vertical="center" textRotation="255"/>
    </xf>
    <xf numFmtId="0" fontId="22" fillId="0" borderId="174" xfId="3" applyFont="1" applyBorder="1" applyAlignment="1">
      <alignment horizontal="center" vertical="center" textRotation="255"/>
    </xf>
    <xf numFmtId="0" fontId="22" fillId="0" borderId="96" xfId="3" applyFont="1" applyBorder="1" applyAlignment="1">
      <alignment horizontal="center" vertical="center" textRotation="255"/>
    </xf>
    <xf numFmtId="0" fontId="22" fillId="0" borderId="170" xfId="3" applyFont="1" applyBorder="1" applyAlignment="1">
      <alignment horizontal="center" vertical="center" textRotation="255"/>
    </xf>
    <xf numFmtId="0" fontId="22" fillId="0" borderId="39" xfId="3" applyFont="1" applyBorder="1" applyAlignment="1">
      <alignment horizontal="distributed" vertical="center"/>
    </xf>
    <xf numFmtId="0" fontId="22" fillId="0" borderId="127" xfId="3" applyFont="1" applyBorder="1" applyAlignment="1">
      <alignment horizontal="distributed" vertical="center"/>
    </xf>
    <xf numFmtId="0" fontId="22" fillId="0" borderId="87" xfId="3" applyFont="1" applyBorder="1" applyAlignment="1">
      <alignment horizontal="center" vertical="center" textRotation="255" shrinkToFit="1"/>
    </xf>
    <xf numFmtId="0" fontId="17" fillId="0" borderId="5" xfId="3" applyBorder="1" applyAlignment="1">
      <alignment horizontal="center" vertical="center" textRotation="255" shrinkToFit="1"/>
    </xf>
    <xf numFmtId="0" fontId="17" fillId="0" borderId="114" xfId="3" applyBorder="1" applyAlignment="1">
      <alignment horizontal="center" vertical="center" textRotation="255" shrinkToFit="1"/>
    </xf>
    <xf numFmtId="0" fontId="22" fillId="0" borderId="39" xfId="3" applyFont="1" applyBorder="1" applyAlignment="1">
      <alignment horizontal="center" vertical="center"/>
    </xf>
    <xf numFmtId="0" fontId="22" fillId="0" borderId="38" xfId="3" applyFont="1" applyBorder="1" applyAlignment="1">
      <alignment vertical="center"/>
    </xf>
    <xf numFmtId="0" fontId="22" fillId="0" borderId="0" xfId="3" applyFont="1" applyFill="1" applyBorder="1" applyAlignment="1">
      <alignment horizontal="center" vertical="center" wrapText="1"/>
    </xf>
    <xf numFmtId="0" fontId="17" fillId="0" borderId="0" xfId="3" applyFill="1" applyBorder="1" applyAlignment="1">
      <alignment wrapText="1"/>
    </xf>
    <xf numFmtId="0" fontId="22" fillId="0" borderId="39" xfId="3" applyFont="1" applyBorder="1" applyAlignment="1">
      <alignment horizontal="center" vertical="top"/>
    </xf>
    <xf numFmtId="0" fontId="17" fillId="0" borderId="38" xfId="3" applyBorder="1" applyAlignment="1">
      <alignment horizontal="center" vertical="top"/>
    </xf>
    <xf numFmtId="0" fontId="24" fillId="0" borderId="0" xfId="3" applyFont="1" applyFill="1" applyBorder="1" applyAlignment="1" applyProtection="1">
      <alignment shrinkToFit="1"/>
      <protection locked="0"/>
    </xf>
    <xf numFmtId="0" fontId="1" fillId="0" borderId="0" xfId="3" applyFont="1" applyFill="1" applyBorder="1" applyAlignment="1" applyProtection="1">
      <alignment shrinkToFit="1"/>
      <protection locked="0"/>
    </xf>
    <xf numFmtId="0" fontId="17" fillId="0" borderId="0" xfId="3" applyAlignment="1" applyProtection="1">
      <alignment horizontal="distributed"/>
    </xf>
    <xf numFmtId="0" fontId="17" fillId="0" borderId="0" xfId="3" applyAlignment="1" applyProtection="1"/>
    <xf numFmtId="0" fontId="24" fillId="0" borderId="90" xfId="3" applyFont="1" applyBorder="1" applyAlignment="1" applyProtection="1">
      <alignment horizontal="distributed" vertical="center"/>
    </xf>
    <xf numFmtId="0" fontId="1" fillId="0" borderId="0" xfId="3" applyFont="1" applyBorder="1" applyAlignment="1" applyProtection="1">
      <alignment horizontal="distributed" vertical="center"/>
    </xf>
    <xf numFmtId="0" fontId="1" fillId="0" borderId="32" xfId="3" applyFont="1" applyBorder="1" applyAlignment="1" applyProtection="1">
      <alignment horizontal="distributed" vertical="center"/>
    </xf>
    <xf numFmtId="0" fontId="1" fillId="0" borderId="90" xfId="3" applyFont="1" applyBorder="1" applyAlignment="1" applyProtection="1">
      <alignment horizontal="distributed" vertical="center"/>
    </xf>
    <xf numFmtId="0" fontId="24" fillId="0" borderId="0" xfId="3" applyFont="1" applyBorder="1" applyAlignment="1" applyProtection="1">
      <alignment horizontal="distributed" vertical="center"/>
    </xf>
    <xf numFmtId="0" fontId="1" fillId="0" borderId="123" xfId="3" applyFont="1" applyBorder="1" applyAlignment="1" applyProtection="1">
      <alignment horizontal="distributed" vertical="center"/>
    </xf>
    <xf numFmtId="0" fontId="1" fillId="0" borderId="124" xfId="3" applyFont="1" applyBorder="1" applyAlignment="1" applyProtection="1">
      <alignment horizontal="center" vertical="center" shrinkToFit="1"/>
    </xf>
    <xf numFmtId="0" fontId="1" fillId="0" borderId="86" xfId="3" applyFont="1" applyBorder="1" applyAlignment="1" applyProtection="1">
      <alignment horizontal="center" vertical="center" shrinkToFit="1"/>
    </xf>
    <xf numFmtId="0" fontId="1" fillId="0" borderId="125" xfId="3" applyFont="1" applyBorder="1" applyAlignment="1" applyProtection="1">
      <alignment horizontal="center" vertical="center" shrinkToFit="1"/>
    </xf>
    <xf numFmtId="0" fontId="28" fillId="0" borderId="0" xfId="3" applyFont="1" applyBorder="1" applyAlignment="1" applyProtection="1">
      <alignment vertical="center"/>
    </xf>
    <xf numFmtId="0" fontId="1" fillId="0" borderId="0" xfId="3" applyFont="1" applyBorder="1" applyAlignment="1" applyProtection="1">
      <alignment vertical="center"/>
    </xf>
    <xf numFmtId="178" fontId="25" fillId="8" borderId="21" xfId="3" applyNumberFormat="1" applyFont="1" applyFill="1" applyBorder="1" applyAlignment="1" applyProtection="1">
      <alignment horizontal="right" vertical="center" shrinkToFit="1"/>
    </xf>
    <xf numFmtId="186" fontId="25" fillId="0" borderId="21" xfId="3" applyNumberFormat="1" applyFont="1" applyBorder="1" applyAlignment="1" applyProtection="1">
      <alignment horizontal="left" vertical="center" shrinkToFit="1"/>
    </xf>
    <xf numFmtId="186" fontId="25" fillId="0" borderId="120" xfId="3" applyNumberFormat="1" applyFont="1" applyBorder="1" applyAlignment="1" applyProtection="1">
      <alignment horizontal="left" vertical="center" shrinkToFit="1"/>
    </xf>
    <xf numFmtId="0" fontId="1" fillId="0" borderId="134" xfId="3" applyFont="1" applyBorder="1" applyAlignment="1" applyProtection="1">
      <alignment horizontal="distributed" vertical="center" shrinkToFit="1"/>
    </xf>
    <xf numFmtId="0" fontId="1" fillId="0" borderId="74" xfId="3" applyFont="1" applyBorder="1" applyAlignment="1" applyProtection="1">
      <alignment horizontal="distributed" vertical="center" shrinkToFit="1"/>
    </xf>
    <xf numFmtId="0" fontId="1" fillId="0" borderId="71" xfId="3" applyFont="1" applyBorder="1" applyAlignment="1" applyProtection="1">
      <alignment horizontal="distributed" vertical="center" shrinkToFit="1"/>
    </xf>
    <xf numFmtId="0" fontId="1" fillId="0" borderId="6" xfId="3" applyFont="1" applyBorder="1" applyAlignment="1" applyProtection="1">
      <alignment horizontal="distributed" vertical="center"/>
    </xf>
    <xf numFmtId="0" fontId="1" fillId="0" borderId="7" xfId="3" applyFont="1" applyBorder="1" applyAlignment="1" applyProtection="1">
      <alignment horizontal="distributed" vertical="center"/>
    </xf>
    <xf numFmtId="186" fontId="1" fillId="8" borderId="6" xfId="3" applyNumberFormat="1" applyFont="1" applyFill="1" applyBorder="1" applyAlignment="1" applyProtection="1">
      <alignment vertical="center" shrinkToFit="1"/>
      <protection locked="0"/>
    </xf>
    <xf numFmtId="186" fontId="1" fillId="8" borderId="7" xfId="3" applyNumberFormat="1" applyFont="1" applyFill="1" applyBorder="1" applyAlignment="1" applyProtection="1">
      <alignment vertical="center" shrinkToFit="1"/>
      <protection locked="0"/>
    </xf>
    <xf numFmtId="186" fontId="25" fillId="0" borderId="6" xfId="3" applyNumberFormat="1" applyFont="1" applyBorder="1" applyAlignment="1" applyProtection="1">
      <alignment vertical="center" shrinkToFit="1"/>
    </xf>
    <xf numFmtId="186" fontId="25" fillId="0" borderId="9" xfId="3" applyNumberFormat="1" applyFont="1" applyBorder="1" applyAlignment="1" applyProtection="1">
      <alignment vertical="center" shrinkToFit="1"/>
    </xf>
    <xf numFmtId="186" fontId="25" fillId="0" borderId="94" xfId="3" applyNumberFormat="1" applyFont="1" applyBorder="1" applyAlignment="1" applyProtection="1">
      <alignment vertical="center" shrinkToFit="1"/>
    </xf>
    <xf numFmtId="0" fontId="26" fillId="0" borderId="90" xfId="3" applyFont="1" applyBorder="1" applyAlignment="1" applyProtection="1">
      <alignment horizontal="distributed" vertical="center" shrinkToFit="1"/>
    </xf>
    <xf numFmtId="0" fontId="1" fillId="0" borderId="32" xfId="3" applyFont="1" applyBorder="1" applyAlignment="1" applyProtection="1">
      <alignment horizontal="distributed" vertical="center" shrinkToFit="1"/>
    </xf>
    <xf numFmtId="0" fontId="1" fillId="0" borderId="39" xfId="3" applyFont="1" applyBorder="1" applyAlignment="1" applyProtection="1">
      <alignment horizontal="distributed" vertical="center" shrinkToFit="1"/>
    </xf>
    <xf numFmtId="0" fontId="17" fillId="0" borderId="38" xfId="3" applyBorder="1" applyAlignment="1" applyProtection="1">
      <alignment horizontal="distributed" vertical="center" shrinkToFit="1"/>
    </xf>
    <xf numFmtId="0" fontId="1" fillId="0" borderId="39" xfId="3" applyFont="1" applyBorder="1" applyAlignment="1" applyProtection="1">
      <alignment horizontal="distributed" vertical="center"/>
    </xf>
    <xf numFmtId="0" fontId="1" fillId="0" borderId="38" xfId="3" applyFont="1" applyBorder="1" applyAlignment="1" applyProtection="1">
      <alignment horizontal="distributed" vertical="center"/>
    </xf>
    <xf numFmtId="0" fontId="1" fillId="0" borderId="127" xfId="3" applyFont="1" applyBorder="1" applyAlignment="1" applyProtection="1">
      <alignment horizontal="distributed" vertical="center"/>
    </xf>
    <xf numFmtId="0" fontId="1" fillId="0" borderId="129" xfId="3" applyFont="1" applyBorder="1" applyAlignment="1" applyProtection="1">
      <alignment horizontal="distributed" vertical="center" shrinkToFit="1"/>
    </xf>
    <xf numFmtId="0" fontId="1" fillId="0" borderId="127" xfId="3" applyFont="1" applyBorder="1" applyAlignment="1" applyProtection="1">
      <alignment horizontal="distributed" vertical="center" shrinkToFit="1"/>
    </xf>
    <xf numFmtId="0" fontId="1" fillId="0" borderId="38" xfId="3" applyFont="1" applyBorder="1" applyAlignment="1" applyProtection="1">
      <alignment horizontal="distributed" vertical="center" shrinkToFit="1"/>
    </xf>
    <xf numFmtId="0" fontId="1" fillId="0" borderId="37" xfId="3" applyFont="1" applyBorder="1" applyAlignment="1" applyProtection="1">
      <alignment horizontal="distributed" vertical="center" shrinkToFit="1"/>
    </xf>
    <xf numFmtId="0" fontId="1" fillId="0" borderId="31" xfId="3" applyFont="1" applyBorder="1" applyAlignment="1" applyProtection="1">
      <alignment horizontal="distributed" vertical="center"/>
    </xf>
    <xf numFmtId="0" fontId="1" fillId="0" borderId="30" xfId="3" applyFont="1" applyBorder="1" applyAlignment="1" applyProtection="1">
      <alignment horizontal="distributed" vertical="center"/>
    </xf>
    <xf numFmtId="0" fontId="17" fillId="8" borderId="10" xfId="3" applyFill="1" applyBorder="1" applyAlignment="1" applyProtection="1">
      <alignment vertical="center" shrinkToFit="1"/>
      <protection locked="0"/>
    </xf>
    <xf numFmtId="0" fontId="17" fillId="8" borderId="109" xfId="3" applyFill="1" applyBorder="1" applyAlignment="1" applyProtection="1">
      <alignment vertical="center" shrinkToFit="1"/>
      <protection locked="0"/>
    </xf>
    <xf numFmtId="186" fontId="1" fillId="8" borderId="31" xfId="3" applyNumberFormat="1" applyFont="1" applyFill="1" applyBorder="1" applyAlignment="1" applyProtection="1">
      <alignment vertical="center" shrinkToFit="1"/>
      <protection locked="0"/>
    </xf>
    <xf numFmtId="186" fontId="17" fillId="8" borderId="30" xfId="3" applyNumberFormat="1" applyFill="1" applyBorder="1" applyAlignment="1" applyProtection="1">
      <alignment vertical="center" shrinkToFit="1"/>
      <protection locked="0"/>
    </xf>
    <xf numFmtId="186" fontId="25" fillId="0" borderId="31" xfId="3" applyNumberFormat="1" applyFont="1" applyBorder="1" applyAlignment="1" applyProtection="1">
      <alignment vertical="center" shrinkToFit="1"/>
    </xf>
    <xf numFmtId="186" fontId="25" fillId="0" borderId="10" xfId="3" applyNumberFormat="1" applyFont="1" applyBorder="1" applyAlignment="1" applyProtection="1">
      <alignment vertical="center" shrinkToFit="1"/>
    </xf>
    <xf numFmtId="186" fontId="25" fillId="0" borderId="109" xfId="3" applyNumberFormat="1" applyFont="1" applyBorder="1" applyAlignment="1" applyProtection="1">
      <alignment vertical="center" shrinkToFit="1"/>
    </xf>
    <xf numFmtId="186" fontId="25" fillId="0" borderId="29" xfId="3" applyNumberFormat="1" applyFont="1" applyBorder="1" applyAlignment="1" applyProtection="1">
      <alignment vertical="center" shrinkToFit="1"/>
    </xf>
    <xf numFmtId="186" fontId="25" fillId="0" borderId="103" xfId="3" applyNumberFormat="1" applyFont="1" applyBorder="1" applyAlignment="1" applyProtection="1">
      <alignment vertical="center" shrinkToFit="1"/>
    </xf>
    <xf numFmtId="0" fontId="28" fillId="0" borderId="131" xfId="3" applyFont="1" applyBorder="1" applyAlignment="1" applyProtection="1">
      <alignment horizontal="distributed" vertical="center" shrinkToFit="1"/>
    </xf>
    <xf numFmtId="0" fontId="28" fillId="0" borderId="128" xfId="3" applyFont="1" applyBorder="1" applyAlignment="1" applyProtection="1">
      <alignment horizontal="distributed" vertical="center" shrinkToFit="1"/>
    </xf>
    <xf numFmtId="0" fontId="17" fillId="8" borderId="9" xfId="3" applyFill="1" applyBorder="1" applyAlignment="1" applyProtection="1">
      <alignment vertical="center" shrinkToFit="1"/>
      <protection locked="0"/>
    </xf>
    <xf numFmtId="0" fontId="17" fillId="8" borderId="94" xfId="3" applyFill="1" applyBorder="1" applyAlignment="1" applyProtection="1">
      <alignment vertical="center" shrinkToFit="1"/>
      <protection locked="0"/>
    </xf>
    <xf numFmtId="186" fontId="1" fillId="8" borderId="73" xfId="3" applyNumberFormat="1" applyFont="1" applyFill="1" applyBorder="1" applyAlignment="1" applyProtection="1">
      <alignment vertical="center" shrinkToFit="1"/>
      <protection locked="0"/>
    </xf>
    <xf numFmtId="186" fontId="17" fillId="8" borderId="71" xfId="3" applyNumberFormat="1" applyFill="1" applyBorder="1" applyAlignment="1" applyProtection="1">
      <alignment vertical="center" shrinkToFit="1"/>
      <protection locked="0"/>
    </xf>
    <xf numFmtId="186" fontId="25" fillId="0" borderId="73" xfId="3" applyNumberFormat="1" applyFont="1" applyBorder="1" applyAlignment="1" applyProtection="1">
      <alignment vertical="center" shrinkToFit="1"/>
    </xf>
    <xf numFmtId="186" fontId="25" fillId="0" borderId="74" xfId="3" applyNumberFormat="1" applyFont="1" applyBorder="1" applyAlignment="1" applyProtection="1">
      <alignment vertical="center" shrinkToFit="1"/>
    </xf>
    <xf numFmtId="186" fontId="25" fillId="0" borderId="140" xfId="3" applyNumberFormat="1" applyFont="1" applyBorder="1" applyAlignment="1" applyProtection="1">
      <alignment vertical="center" shrinkToFit="1"/>
    </xf>
    <xf numFmtId="186" fontId="25" fillId="0" borderId="120" xfId="3" applyNumberFormat="1" applyFont="1" applyBorder="1" applyAlignment="1" applyProtection="1">
      <alignment vertical="center" shrinkToFit="1"/>
    </xf>
    <xf numFmtId="0" fontId="1" fillId="0" borderId="89" xfId="3" applyFont="1" applyBorder="1" applyAlignment="1" applyProtection="1">
      <alignment vertical="center" textRotation="255"/>
    </xf>
    <xf numFmtId="0" fontId="1" fillId="0" borderId="110" xfId="3" applyFont="1" applyBorder="1" applyAlignment="1" applyProtection="1">
      <alignment vertical="center" textRotation="255"/>
    </xf>
    <xf numFmtId="0" fontId="1" fillId="0" borderId="121" xfId="3" applyFont="1" applyBorder="1" applyAlignment="1" applyProtection="1">
      <alignment vertical="center" textRotation="255"/>
    </xf>
    <xf numFmtId="0" fontId="1" fillId="0" borderId="141" xfId="3" applyFont="1" applyBorder="1" applyAlignment="1" applyProtection="1">
      <alignment horizontal="distributed" vertical="center" shrinkToFit="1"/>
    </xf>
    <xf numFmtId="0" fontId="17" fillId="8" borderId="6" xfId="3" applyFill="1" applyBorder="1" applyAlignment="1" applyProtection="1">
      <alignment vertical="center" shrinkToFit="1"/>
      <protection locked="0"/>
    </xf>
    <xf numFmtId="0" fontId="1" fillId="8" borderId="133" xfId="3" applyFont="1" applyFill="1" applyBorder="1" applyAlignment="1" applyProtection="1">
      <alignment horizontal="center" vertical="center" shrinkToFit="1"/>
      <protection locked="0"/>
    </xf>
    <xf numFmtId="0" fontId="17" fillId="8" borderId="10" xfId="3" applyFont="1" applyFill="1" applyBorder="1" applyAlignment="1" applyProtection="1">
      <alignment horizontal="center" vertical="center" shrinkToFit="1"/>
      <protection locked="0"/>
    </xf>
    <xf numFmtId="0" fontId="28" fillId="0" borderId="6" xfId="3" applyFont="1" applyBorder="1" applyAlignment="1" applyProtection="1">
      <alignment horizontal="distributed" vertical="center"/>
    </xf>
    <xf numFmtId="0" fontId="1" fillId="8" borderId="97" xfId="3" applyFont="1" applyFill="1" applyBorder="1" applyAlignment="1" applyProtection="1">
      <alignment horizontal="center" vertical="center" shrinkToFit="1"/>
      <protection locked="0"/>
    </xf>
    <xf numFmtId="0" fontId="17" fillId="8" borderId="6" xfId="3" applyFont="1" applyFill="1" applyBorder="1" applyAlignment="1" applyProtection="1">
      <alignment horizontal="center" vertical="center" shrinkToFit="1"/>
      <protection locked="0"/>
    </xf>
    <xf numFmtId="0" fontId="1" fillId="8" borderId="6" xfId="3" applyFont="1" applyFill="1" applyBorder="1" applyAlignment="1" applyProtection="1">
      <alignment horizontal="center" vertical="center" shrinkToFit="1"/>
      <protection locked="0"/>
    </xf>
    <xf numFmtId="0" fontId="1" fillId="8" borderId="148" xfId="3" applyFont="1" applyFill="1" applyBorder="1" applyAlignment="1" applyProtection="1">
      <alignment horizontal="center" vertical="center" shrinkToFit="1"/>
      <protection locked="0"/>
    </xf>
    <xf numFmtId="0" fontId="17" fillId="8" borderId="9" xfId="3" applyFont="1" applyFill="1" applyBorder="1" applyAlignment="1" applyProtection="1">
      <alignment horizontal="center" vertical="center" shrinkToFit="1"/>
      <protection locked="0"/>
    </xf>
    <xf numFmtId="0" fontId="1" fillId="0" borderId="22" xfId="3" applyFont="1" applyBorder="1" applyAlignment="1" applyProtection="1">
      <alignment horizontal="center" vertical="center" textRotation="255" shrinkToFit="1"/>
    </xf>
    <xf numFmtId="0" fontId="1" fillId="0" borderId="5" xfId="3" applyFont="1" applyBorder="1" applyAlignment="1" applyProtection="1">
      <alignment horizontal="center" vertical="center" textRotation="255" shrinkToFit="1"/>
    </xf>
    <xf numFmtId="0" fontId="1" fillId="0" borderId="23" xfId="3" applyFont="1" applyBorder="1" applyAlignment="1" applyProtection="1">
      <alignment horizontal="center" vertical="center" textRotation="255" shrinkToFit="1"/>
    </xf>
    <xf numFmtId="0" fontId="1" fillId="8" borderId="151" xfId="3" applyFont="1" applyFill="1" applyBorder="1" applyAlignment="1" applyProtection="1">
      <alignment horizontal="center" vertical="center" shrinkToFit="1"/>
      <protection locked="0"/>
    </xf>
    <xf numFmtId="0" fontId="1" fillId="8" borderId="152" xfId="3" applyFont="1" applyFill="1" applyBorder="1" applyAlignment="1" applyProtection="1">
      <alignment horizontal="center" vertical="center" shrinkToFit="1"/>
      <protection locked="0"/>
    </xf>
    <xf numFmtId="0" fontId="1" fillId="8" borderId="156" xfId="3" applyFont="1" applyFill="1" applyBorder="1" applyAlignment="1" applyProtection="1">
      <alignment horizontal="center" vertical="center" shrinkToFit="1"/>
      <protection locked="0"/>
    </xf>
    <xf numFmtId="0" fontId="1" fillId="8" borderId="35" xfId="3" applyFont="1" applyFill="1" applyBorder="1" applyAlignment="1" applyProtection="1">
      <alignment horizontal="center" vertical="center" shrinkToFit="1"/>
      <protection locked="0"/>
    </xf>
    <xf numFmtId="3" fontId="1" fillId="0" borderId="26" xfId="3" applyNumberFormat="1" applyFont="1" applyBorder="1" applyAlignment="1" applyProtection="1">
      <alignment horizontal="center" vertical="center" shrinkToFit="1"/>
    </xf>
    <xf numFmtId="0" fontId="1" fillId="0" borderId="25" xfId="3" applyFont="1" applyBorder="1" applyAlignment="1" applyProtection="1">
      <alignment horizontal="center" vertical="center" shrinkToFit="1"/>
    </xf>
    <xf numFmtId="0" fontId="1" fillId="0" borderId="25" xfId="3" applyFont="1" applyBorder="1" applyAlignment="1" applyProtection="1">
      <alignment vertical="center" shrinkToFit="1"/>
    </xf>
    <xf numFmtId="0" fontId="1" fillId="0" borderId="113" xfId="3" applyFont="1" applyBorder="1" applyAlignment="1" applyProtection="1">
      <alignment vertical="center" shrinkToFit="1"/>
    </xf>
    <xf numFmtId="0" fontId="1" fillId="8" borderId="162" xfId="3" applyFont="1" applyFill="1" applyBorder="1" applyAlignment="1" applyProtection="1">
      <alignment horizontal="center" vertical="center" shrinkToFit="1"/>
      <protection locked="0"/>
    </xf>
    <xf numFmtId="0" fontId="17" fillId="8" borderId="77" xfId="3" applyFont="1" applyFill="1" applyBorder="1" applyAlignment="1" applyProtection="1">
      <alignment horizontal="center" vertical="center" shrinkToFit="1"/>
      <protection locked="0"/>
    </xf>
    <xf numFmtId="0" fontId="1" fillId="0" borderId="29" xfId="3" applyFont="1" applyBorder="1" applyAlignment="1" applyProtection="1">
      <alignment horizontal="distributed" vertical="center"/>
    </xf>
    <xf numFmtId="0" fontId="1" fillId="0" borderId="27" xfId="3" applyFont="1" applyBorder="1" applyAlignment="1" applyProtection="1">
      <alignment horizontal="distributed" vertical="center"/>
    </xf>
    <xf numFmtId="0" fontId="1" fillId="8" borderId="99" xfId="3" applyFont="1" applyFill="1" applyBorder="1" applyAlignment="1" applyProtection="1">
      <alignment horizontal="center" vertical="center" shrinkToFit="1"/>
      <protection locked="0"/>
    </xf>
    <xf numFmtId="0" fontId="17" fillId="8" borderId="29" xfId="3" applyFont="1" applyFill="1" applyBorder="1" applyAlignment="1" applyProtection="1">
      <alignment horizontal="center" vertical="center" shrinkToFit="1"/>
      <protection locked="0"/>
    </xf>
    <xf numFmtId="0" fontId="1" fillId="0" borderId="9" xfId="3" applyFont="1" applyFill="1" applyBorder="1" applyAlignment="1" applyProtection="1">
      <alignment vertical="center" shrinkToFit="1"/>
      <protection locked="0"/>
    </xf>
    <xf numFmtId="0" fontId="17" fillId="0" borderId="9" xfId="3" applyFill="1" applyBorder="1" applyAlignment="1" applyProtection="1">
      <alignment vertical="center" shrinkToFit="1"/>
      <protection locked="0"/>
    </xf>
    <xf numFmtId="0" fontId="17" fillId="0" borderId="94" xfId="3" applyFill="1" applyBorder="1" applyAlignment="1" applyProtection="1">
      <alignment vertical="center" shrinkToFit="1"/>
      <protection locked="0"/>
    </xf>
    <xf numFmtId="0" fontId="1" fillId="8" borderId="9" xfId="3" applyFont="1" applyFill="1" applyBorder="1" applyAlignment="1" applyProtection="1">
      <alignment vertical="center" shrinkToFit="1"/>
      <protection locked="0"/>
    </xf>
    <xf numFmtId="0" fontId="1" fillId="0" borderId="165" xfId="3" applyFont="1" applyBorder="1" applyAlignment="1" applyProtection="1">
      <alignment horizontal="distributed" vertical="center"/>
    </xf>
    <xf numFmtId="0" fontId="1" fillId="0" borderId="21" xfId="3" applyFont="1" applyBorder="1" applyAlignment="1" applyProtection="1">
      <alignment horizontal="distributed" vertical="center"/>
    </xf>
    <xf numFmtId="0" fontId="1" fillId="0" borderId="118" xfId="3" applyFont="1" applyBorder="1" applyAlignment="1" applyProtection="1">
      <alignment horizontal="distributed" vertical="center"/>
    </xf>
    <xf numFmtId="0" fontId="1" fillId="8" borderId="138" xfId="3" applyFont="1" applyFill="1" applyBorder="1" applyAlignment="1" applyProtection="1">
      <alignment horizontal="center" vertical="center" shrinkToFit="1"/>
      <protection locked="0"/>
    </xf>
    <xf numFmtId="0" fontId="1" fillId="8" borderId="73" xfId="3" applyFont="1" applyFill="1" applyBorder="1" applyAlignment="1" applyProtection="1">
      <alignment horizontal="center" vertical="center" shrinkToFit="1"/>
      <protection locked="0"/>
    </xf>
    <xf numFmtId="0" fontId="1" fillId="0" borderId="133" xfId="3" applyFont="1" applyBorder="1" applyAlignment="1" applyProtection="1">
      <alignment horizontal="distributed" vertical="center"/>
    </xf>
    <xf numFmtId="0" fontId="1" fillId="0" borderId="10" xfId="3" applyFont="1" applyBorder="1" applyAlignment="1" applyProtection="1">
      <alignment horizontal="distributed" vertical="center"/>
    </xf>
    <xf numFmtId="0" fontId="1" fillId="0" borderId="167" xfId="3" applyFont="1" applyBorder="1" applyAlignment="1" applyProtection="1">
      <alignment horizontal="center" vertical="center" shrinkToFit="1"/>
    </xf>
    <xf numFmtId="0" fontId="1" fillId="0" borderId="127" xfId="3" applyFont="1" applyBorder="1" applyAlignment="1" applyProtection="1">
      <alignment horizontal="center" vertical="center" shrinkToFit="1"/>
    </xf>
    <xf numFmtId="0" fontId="1" fillId="0" borderId="148" xfId="3" applyFont="1" applyBorder="1" applyAlignment="1" applyProtection="1">
      <alignment horizontal="distributed" vertical="center"/>
    </xf>
    <xf numFmtId="0" fontId="1" fillId="0" borderId="9" xfId="3" applyFont="1" applyBorder="1" applyAlignment="1" applyProtection="1">
      <alignment horizontal="distributed" vertical="center"/>
    </xf>
    <xf numFmtId="0" fontId="1" fillId="8" borderId="9" xfId="3" applyFont="1" applyFill="1" applyBorder="1" applyAlignment="1" applyProtection="1">
      <alignment horizontal="center" vertical="center" shrinkToFit="1"/>
      <protection locked="0"/>
    </xf>
    <xf numFmtId="187" fontId="1" fillId="8" borderId="168" xfId="3" applyNumberFormat="1" applyFont="1" applyFill="1" applyBorder="1" applyAlignment="1" applyProtection="1">
      <alignment horizontal="center" vertical="center" shrinkToFit="1"/>
      <protection locked="0"/>
    </xf>
    <xf numFmtId="187" fontId="1" fillId="8" borderId="78" xfId="3" applyNumberFormat="1" applyFont="1" applyFill="1" applyBorder="1" applyAlignment="1" applyProtection="1">
      <alignment horizontal="center" vertical="center" shrinkToFit="1"/>
      <protection locked="0"/>
    </xf>
    <xf numFmtId="0" fontId="1" fillId="0" borderId="148" xfId="3" applyFont="1" applyBorder="1" applyAlignment="1" applyProtection="1">
      <alignment horizontal="distributed" vertical="distributed"/>
    </xf>
    <xf numFmtId="0" fontId="1" fillId="0" borderId="9" xfId="3" applyFont="1" applyBorder="1" applyAlignment="1" applyProtection="1">
      <alignment horizontal="distributed" vertical="distributed"/>
    </xf>
    <xf numFmtId="0" fontId="1" fillId="0" borderId="7" xfId="3" applyFont="1" applyBorder="1" applyAlignment="1" applyProtection="1">
      <alignment horizontal="distributed" vertical="distributed"/>
    </xf>
    <xf numFmtId="187" fontId="1" fillId="8" borderId="149" xfId="3" applyNumberFormat="1" applyFont="1" applyFill="1" applyBorder="1" applyAlignment="1" applyProtection="1">
      <alignment horizontal="center" vertical="center" shrinkToFit="1"/>
      <protection locked="0"/>
    </xf>
    <xf numFmtId="187" fontId="1" fillId="8" borderId="7" xfId="3" applyNumberFormat="1" applyFont="1" applyFill="1" applyBorder="1" applyAlignment="1" applyProtection="1">
      <alignment horizontal="center" vertical="center" shrinkToFit="1"/>
      <protection locked="0"/>
    </xf>
    <xf numFmtId="0" fontId="1" fillId="0" borderId="73" xfId="3" applyFont="1" applyBorder="1" applyAlignment="1" applyProtection="1">
      <alignment horizontal="distributed" vertical="center"/>
    </xf>
    <xf numFmtId="0" fontId="1" fillId="0" borderId="71" xfId="3" applyFont="1" applyBorder="1" applyAlignment="1" applyProtection="1">
      <alignment horizontal="distributed" vertical="center"/>
    </xf>
    <xf numFmtId="0" fontId="1" fillId="0" borderId="156" xfId="3" applyFont="1" applyBorder="1" applyAlignment="1" applyProtection="1">
      <alignment vertical="center"/>
    </xf>
    <xf numFmtId="0" fontId="1" fillId="0" borderId="34" xfId="3" applyFont="1" applyBorder="1" applyAlignment="1" applyProtection="1">
      <alignment vertical="center"/>
    </xf>
    <xf numFmtId="0" fontId="1" fillId="0" borderId="165" xfId="3" applyFont="1" applyBorder="1" applyAlignment="1" applyProtection="1">
      <alignment vertical="center"/>
    </xf>
    <xf numFmtId="0" fontId="1" fillId="0" borderId="118" xfId="3" applyFont="1" applyBorder="1" applyAlignment="1" applyProtection="1">
      <alignment vertical="center"/>
    </xf>
    <xf numFmtId="0" fontId="1" fillId="8" borderId="28" xfId="3" applyFont="1" applyFill="1" applyBorder="1" applyAlignment="1" applyProtection="1">
      <alignment horizontal="center" vertical="center" shrinkToFit="1"/>
      <protection locked="0"/>
    </xf>
    <xf numFmtId="187" fontId="1" fillId="8" borderId="153" xfId="3" applyNumberFormat="1" applyFont="1" applyFill="1" applyBorder="1" applyAlignment="1" applyProtection="1">
      <alignment horizontal="center" vertical="center" shrinkToFit="1"/>
      <protection locked="0"/>
    </xf>
    <xf numFmtId="187" fontId="1" fillId="8" borderId="27" xfId="3" applyNumberFormat="1" applyFont="1" applyFill="1" applyBorder="1" applyAlignment="1" applyProtection="1">
      <alignment horizontal="center" vertical="center" shrinkToFit="1"/>
      <protection locked="0"/>
    </xf>
    <xf numFmtId="0" fontId="1" fillId="8" borderId="134" xfId="3" applyFont="1" applyFill="1" applyBorder="1" applyAlignment="1" applyProtection="1">
      <alignment horizontal="center" vertical="center" shrinkToFit="1"/>
      <protection locked="0"/>
    </xf>
    <xf numFmtId="0" fontId="1" fillId="8" borderId="74" xfId="3" applyFont="1" applyFill="1" applyBorder="1" applyAlignment="1" applyProtection="1">
      <alignment horizontal="center" vertical="center" shrinkToFit="1"/>
      <protection locked="0"/>
    </xf>
    <xf numFmtId="187" fontId="1" fillId="8" borderId="157" xfId="3" applyNumberFormat="1" applyFont="1" applyFill="1" applyBorder="1" applyAlignment="1" applyProtection="1">
      <alignment horizontal="center" vertical="center" shrinkToFit="1"/>
      <protection locked="0"/>
    </xf>
    <xf numFmtId="187" fontId="1" fillId="8" borderId="71" xfId="3" applyNumberFormat="1" applyFont="1" applyFill="1" applyBorder="1" applyAlignment="1" applyProtection="1">
      <alignment horizontal="center" vertical="center" shrinkToFit="1"/>
      <protection locked="0"/>
    </xf>
    <xf numFmtId="0" fontId="1" fillId="0" borderId="156" xfId="3" applyFont="1" applyBorder="1" applyAlignment="1" applyProtection="1">
      <alignment horizontal="distributed" vertical="center"/>
    </xf>
    <xf numFmtId="0" fontId="1" fillId="0" borderId="34" xfId="3" applyFont="1" applyBorder="1" applyAlignment="1" applyProtection="1">
      <alignment horizontal="distributed" vertical="center"/>
    </xf>
    <xf numFmtId="0" fontId="24" fillId="0" borderId="83" xfId="3" applyFont="1" applyBorder="1" applyAlignment="1" applyProtection="1">
      <alignment horizontal="distributed" vertical="center"/>
    </xf>
    <xf numFmtId="0" fontId="1" fillId="0" borderId="24" xfId="3" applyFont="1" applyBorder="1" applyAlignment="1" applyProtection="1">
      <alignment horizontal="distributed" vertical="center"/>
    </xf>
    <xf numFmtId="0" fontId="1" fillId="0" borderId="84" xfId="3" applyFont="1" applyBorder="1" applyAlignment="1" applyProtection="1">
      <alignment horizontal="distributed" vertical="center"/>
    </xf>
    <xf numFmtId="0" fontId="24" fillId="0" borderId="24" xfId="3" applyFont="1" applyBorder="1" applyAlignment="1" applyProtection="1">
      <alignment horizontal="distributed" vertical="center"/>
    </xf>
    <xf numFmtId="0" fontId="1" fillId="0" borderId="172" xfId="3" applyFont="1" applyBorder="1" applyAlignment="1" applyProtection="1">
      <alignment horizontal="distributed" vertical="center"/>
    </xf>
    <xf numFmtId="189" fontId="1" fillId="8" borderId="6" xfId="3" applyNumberFormat="1" applyFont="1" applyFill="1" applyBorder="1" applyAlignment="1" applyProtection="1">
      <alignment vertical="center" shrinkToFit="1"/>
      <protection locked="0"/>
    </xf>
    <xf numFmtId="189" fontId="17" fillId="8" borderId="7" xfId="3" applyNumberFormat="1" applyFill="1" applyBorder="1" applyAlignment="1" applyProtection="1">
      <alignment vertical="center" shrinkToFit="1"/>
      <protection locked="0"/>
    </xf>
    <xf numFmtId="189" fontId="1" fillId="8" borderId="73" xfId="3" applyNumberFormat="1" applyFont="1" applyFill="1" applyBorder="1" applyAlignment="1" applyProtection="1">
      <alignment vertical="center" shrinkToFit="1"/>
      <protection locked="0"/>
    </xf>
    <xf numFmtId="189" fontId="17" fillId="8" borderId="71" xfId="3" applyNumberFormat="1" applyFill="1" applyBorder="1" applyAlignment="1" applyProtection="1">
      <alignment vertical="center" shrinkToFit="1"/>
      <protection locked="0"/>
    </xf>
    <xf numFmtId="186" fontId="17" fillId="8" borderId="7" xfId="3" applyNumberFormat="1" applyFill="1" applyBorder="1" applyAlignment="1" applyProtection="1">
      <alignment vertical="center" shrinkToFit="1"/>
      <protection locked="0"/>
    </xf>
    <xf numFmtId="38" fontId="9" fillId="5" borderId="29" xfId="1" applyFont="1" applyFill="1" applyBorder="1" applyAlignment="1" applyProtection="1">
      <alignment horizontal="center"/>
      <protection locked="0"/>
    </xf>
    <xf numFmtId="38" fontId="9" fillId="5" borderId="28" xfId="1" applyFont="1" applyFill="1" applyBorder="1" applyAlignment="1" applyProtection="1">
      <alignment horizontal="center"/>
      <protection locked="0"/>
    </xf>
    <xf numFmtId="38" fontId="9" fillId="5" borderId="27" xfId="1" applyFont="1" applyFill="1" applyBorder="1" applyAlignment="1" applyProtection="1">
      <alignment horizontal="center"/>
      <protection locked="0"/>
    </xf>
    <xf numFmtId="38" fontId="9" fillId="5" borderId="40" xfId="1" applyFont="1" applyFill="1" applyBorder="1" applyAlignment="1" applyProtection="1">
      <alignment horizontal="center"/>
      <protection locked="0"/>
    </xf>
    <xf numFmtId="38" fontId="9" fillId="0" borderId="39" xfId="1" applyFont="1" applyFill="1" applyBorder="1" applyAlignment="1" applyProtection="1">
      <alignment horizontal="distributed" justifyLastLine="1"/>
    </xf>
    <xf numFmtId="0" fontId="9" fillId="0" borderId="38" xfId="0" applyFont="1" applyFill="1" applyBorder="1" applyAlignment="1" applyProtection="1">
      <alignment horizontal="distributed" justifyLastLine="1"/>
    </xf>
    <xf numFmtId="0" fontId="9" fillId="0" borderId="37" xfId="0" applyFont="1" applyFill="1" applyBorder="1" applyAlignment="1" applyProtection="1">
      <alignment horizontal="distributed" justifyLastLine="1"/>
    </xf>
    <xf numFmtId="38" fontId="9" fillId="0" borderId="38" xfId="1" applyFont="1" applyFill="1" applyBorder="1" applyAlignment="1" applyProtection="1">
      <alignment horizontal="distributed" justifyLastLine="1"/>
    </xf>
    <xf numFmtId="38" fontId="9" fillId="0" borderId="37" xfId="1" applyFont="1" applyFill="1" applyBorder="1" applyAlignment="1" applyProtection="1">
      <alignment horizontal="distributed" justifyLastLine="1"/>
    </xf>
    <xf numFmtId="38" fontId="9" fillId="0" borderId="53" xfId="1" applyFont="1" applyFill="1" applyBorder="1" applyAlignment="1" applyProtection="1">
      <alignment horizontal="distributed" justifyLastLine="1"/>
    </xf>
    <xf numFmtId="0" fontId="9" fillId="0" borderId="43" xfId="0" applyFont="1" applyFill="1" applyBorder="1" applyAlignment="1" applyProtection="1">
      <alignment horizontal="distributed" justifyLastLine="1"/>
    </xf>
    <xf numFmtId="0" fontId="9" fillId="0" borderId="50" xfId="0" applyFont="1" applyFill="1" applyBorder="1" applyAlignment="1" applyProtection="1">
      <alignment horizontal="distributed" justifyLastLine="1"/>
    </xf>
    <xf numFmtId="38" fontId="9" fillId="0" borderId="44" xfId="1" applyFont="1" applyFill="1" applyBorder="1" applyAlignment="1" applyProtection="1">
      <alignment horizontal="distributed" justifyLastLine="1"/>
    </xf>
    <xf numFmtId="38" fontId="9" fillId="0" borderId="43" xfId="1" applyFont="1" applyFill="1" applyBorder="1" applyAlignment="1" applyProtection="1">
      <alignment horizontal="distributed" justifyLastLine="1"/>
    </xf>
    <xf numFmtId="38" fontId="9" fillId="0" borderId="42" xfId="1" applyFont="1" applyFill="1" applyBorder="1" applyAlignment="1" applyProtection="1">
      <alignment horizontal="distributed" justifyLastLine="1"/>
    </xf>
    <xf numFmtId="38" fontId="9" fillId="5" borderId="44" xfId="1" applyFont="1" applyFill="1" applyBorder="1" applyAlignment="1" applyProtection="1">
      <alignment horizontal="center"/>
      <protection locked="0"/>
    </xf>
    <xf numFmtId="38" fontId="9" fillId="5" borderId="43" xfId="1" applyFont="1" applyFill="1" applyBorder="1" applyAlignment="1" applyProtection="1">
      <alignment horizontal="center"/>
      <protection locked="0"/>
    </xf>
    <xf numFmtId="38" fontId="9" fillId="5" borderId="42" xfId="1" applyFont="1" applyFill="1" applyBorder="1" applyAlignment="1" applyProtection="1">
      <alignment horizontal="center"/>
      <protection locked="0"/>
    </xf>
    <xf numFmtId="38" fontId="9" fillId="0" borderId="29" xfId="1" applyFont="1" applyFill="1" applyBorder="1" applyAlignment="1" applyProtection="1">
      <alignment horizontal="distributed" justifyLastLine="1"/>
    </xf>
    <xf numFmtId="0" fontId="9" fillId="0" borderId="28" xfId="0" applyFont="1" applyFill="1" applyBorder="1" applyAlignment="1" applyProtection="1">
      <alignment horizontal="distributed" justifyLastLine="1"/>
    </xf>
    <xf numFmtId="0" fontId="9" fillId="0" borderId="27" xfId="0" applyFont="1" applyFill="1" applyBorder="1" applyAlignment="1" applyProtection="1">
      <alignment horizontal="distributed" justifyLastLine="1"/>
    </xf>
    <xf numFmtId="0" fontId="9" fillId="0" borderId="40" xfId="0" applyFont="1" applyFill="1" applyBorder="1" applyAlignment="1" applyProtection="1">
      <alignment horizontal="distributed" justifyLastLine="1"/>
    </xf>
    <xf numFmtId="38" fontId="9" fillId="0" borderId="28" xfId="1" applyFont="1" applyFill="1" applyBorder="1" applyAlignment="1" applyProtection="1">
      <alignment horizontal="distributed" justifyLastLine="1"/>
    </xf>
    <xf numFmtId="38" fontId="9" fillId="0" borderId="27" xfId="1" applyFont="1" applyFill="1" applyBorder="1" applyAlignment="1" applyProtection="1">
      <alignment horizontal="distributed" justifyLastLine="1"/>
    </xf>
    <xf numFmtId="38" fontId="9" fillId="5" borderId="50" xfId="1" applyFont="1" applyFill="1" applyBorder="1" applyAlignment="1" applyProtection="1">
      <alignment horizontal="center"/>
      <protection locked="0"/>
    </xf>
    <xf numFmtId="0" fontId="9" fillId="0" borderId="44" xfId="1" applyNumberFormat="1" applyFont="1" applyFill="1" applyBorder="1" applyAlignment="1" applyProtection="1">
      <alignment horizontal="right"/>
    </xf>
    <xf numFmtId="0" fontId="9" fillId="0" borderId="43" xfId="1" applyNumberFormat="1" applyFont="1" applyFill="1" applyBorder="1" applyAlignment="1" applyProtection="1">
      <alignment horizontal="right"/>
    </xf>
    <xf numFmtId="0" fontId="9" fillId="0" borderId="6" xfId="1" applyNumberFormat="1" applyFont="1" applyFill="1" applyBorder="1" applyAlignment="1" applyProtection="1">
      <alignment horizontal="center" vertical="center"/>
    </xf>
    <xf numFmtId="0" fontId="9" fillId="0" borderId="9" xfId="1" applyNumberFormat="1" applyFont="1" applyFill="1" applyBorder="1" applyAlignment="1" applyProtection="1">
      <alignment horizontal="center" vertical="center"/>
    </xf>
    <xf numFmtId="0" fontId="9" fillId="0" borderId="7" xfId="1" applyNumberFormat="1" applyFont="1" applyFill="1" applyBorder="1" applyAlignment="1" applyProtection="1">
      <alignment horizontal="center" vertical="center"/>
    </xf>
    <xf numFmtId="38" fontId="9" fillId="0" borderId="6" xfId="1" applyFont="1" applyFill="1" applyBorder="1" applyAlignment="1" applyProtection="1">
      <alignment horizontal="distributed"/>
    </xf>
    <xf numFmtId="38" fontId="9" fillId="0" borderId="9" xfId="1" applyFont="1" applyFill="1" applyBorder="1" applyAlignment="1" applyProtection="1">
      <alignment horizontal="distributed"/>
    </xf>
    <xf numFmtId="38" fontId="9" fillId="0" borderId="7" xfId="1" applyFont="1" applyFill="1" applyBorder="1" applyAlignment="1" applyProtection="1">
      <alignment horizontal="distributed"/>
    </xf>
    <xf numFmtId="0" fontId="9" fillId="0" borderId="44" xfId="1" applyNumberFormat="1" applyFont="1" applyFill="1" applyBorder="1" applyAlignment="1" applyProtection="1">
      <alignment horizontal="center" vertical="center"/>
    </xf>
    <xf numFmtId="0" fontId="9" fillId="0" borderId="43" xfId="1" applyNumberFormat="1" applyFont="1" applyFill="1" applyBorder="1" applyAlignment="1" applyProtection="1">
      <alignment horizontal="center" vertical="center"/>
    </xf>
    <xf numFmtId="0" fontId="9" fillId="0" borderId="42" xfId="1" applyNumberFormat="1" applyFont="1" applyFill="1" applyBorder="1" applyAlignment="1" applyProtection="1">
      <alignment horizontal="center" vertical="center"/>
    </xf>
    <xf numFmtId="38" fontId="9" fillId="0" borderId="44" xfId="1" applyFont="1" applyFill="1" applyBorder="1" applyAlignment="1" applyProtection="1">
      <alignment horizontal="right"/>
    </xf>
    <xf numFmtId="38" fontId="9" fillId="0" borderId="43" xfId="1" applyFont="1" applyFill="1" applyBorder="1" applyAlignment="1" applyProtection="1">
      <alignment horizontal="right"/>
    </xf>
    <xf numFmtId="38" fontId="9" fillId="0" borderId="6" xfId="1" applyFont="1" applyFill="1" applyBorder="1" applyAlignment="1" applyProtection="1">
      <alignment horizontal="distributed" justifyLastLine="1"/>
    </xf>
    <xf numFmtId="38" fontId="9" fillId="0" borderId="9" xfId="1" applyFont="1" applyFill="1" applyBorder="1" applyAlignment="1" applyProtection="1">
      <alignment horizontal="distributed" justifyLastLine="1"/>
    </xf>
    <xf numFmtId="38" fontId="9" fillId="0" borderId="7" xfId="1" applyFont="1" applyFill="1" applyBorder="1" applyAlignment="1" applyProtection="1">
      <alignment horizontal="distributed" justifyLastLine="1"/>
    </xf>
    <xf numFmtId="0" fontId="9" fillId="5" borderId="44" xfId="1" applyNumberFormat="1" applyFont="1" applyFill="1" applyBorder="1" applyAlignment="1" applyProtection="1">
      <alignment horizontal="right"/>
      <protection locked="0"/>
    </xf>
    <xf numFmtId="0" fontId="9" fillId="5" borderId="43" xfId="1" applyNumberFormat="1" applyFont="1" applyFill="1" applyBorder="1" applyAlignment="1" applyProtection="1">
      <alignment horizontal="right"/>
      <protection locked="0"/>
    </xf>
    <xf numFmtId="38" fontId="9" fillId="0" borderId="36" xfId="1" applyFont="1" applyFill="1" applyBorder="1" applyAlignment="1" applyProtection="1">
      <alignment horizontal="right"/>
    </xf>
    <xf numFmtId="38" fontId="9" fillId="0" borderId="35" xfId="1" applyFont="1" applyFill="1" applyBorder="1" applyAlignment="1" applyProtection="1">
      <alignment horizontal="right"/>
    </xf>
    <xf numFmtId="38" fontId="9" fillId="0" borderId="43" xfId="1" applyFont="1" applyFill="1" applyBorder="1" applyAlignment="1" applyProtection="1">
      <alignment horizontal="center"/>
    </xf>
    <xf numFmtId="38" fontId="9" fillId="0" borderId="50" xfId="1" applyFont="1" applyFill="1" applyBorder="1" applyAlignment="1" applyProtection="1">
      <alignment horizontal="center"/>
    </xf>
    <xf numFmtId="38" fontId="9" fillId="0" borderId="41" xfId="1" applyFont="1" applyFill="1" applyBorder="1" applyAlignment="1" applyProtection="1">
      <alignment horizontal="distributed"/>
    </xf>
    <xf numFmtId="38" fontId="9" fillId="0" borderId="28" xfId="1" applyFont="1" applyFill="1" applyBorder="1" applyAlignment="1" applyProtection="1">
      <alignment horizontal="distributed"/>
    </xf>
    <xf numFmtId="38" fontId="9" fillId="0" borderId="27" xfId="1" applyFont="1" applyFill="1" applyBorder="1" applyAlignment="1" applyProtection="1">
      <alignment horizontal="distributed"/>
    </xf>
    <xf numFmtId="38" fontId="9" fillId="0" borderId="41" xfId="1" applyFont="1" applyFill="1" applyBorder="1" applyAlignment="1" applyProtection="1">
      <alignment horizontal="distributed" vertical="center" justifyLastLine="1"/>
    </xf>
    <xf numFmtId="38" fontId="9" fillId="0" borderId="28" xfId="1" applyFont="1" applyFill="1" applyBorder="1" applyAlignment="1" applyProtection="1">
      <alignment horizontal="distributed" vertical="center" justifyLastLine="1"/>
    </xf>
    <xf numFmtId="38" fontId="9" fillId="0" borderId="27" xfId="1" applyFont="1" applyFill="1" applyBorder="1" applyAlignment="1" applyProtection="1">
      <alignment horizontal="distributed" vertical="center" justifyLastLine="1"/>
    </xf>
    <xf numFmtId="38" fontId="9" fillId="0" borderId="36" xfId="1" applyFont="1" applyFill="1" applyBorder="1" applyAlignment="1" applyProtection="1">
      <alignment horizontal="distributed" justifyLastLine="1"/>
    </xf>
    <xf numFmtId="0" fontId="9" fillId="0" borderId="35" xfId="0" applyFont="1" applyFill="1" applyBorder="1" applyAlignment="1" applyProtection="1">
      <alignment horizontal="distributed" justifyLastLine="1"/>
    </xf>
    <xf numFmtId="0" fontId="9" fillId="0" borderId="70" xfId="0" applyFont="1" applyFill="1" applyBorder="1" applyAlignment="1" applyProtection="1">
      <alignment horizontal="distributed" justifyLastLine="1"/>
    </xf>
    <xf numFmtId="38" fontId="9" fillId="5" borderId="44" xfId="1" applyFont="1" applyFill="1" applyBorder="1" applyAlignment="1" applyProtection="1">
      <alignment horizontal="right"/>
      <protection locked="0"/>
    </xf>
    <xf numFmtId="38" fontId="9" fillId="5" borderId="43" xfId="1" applyFont="1" applyFill="1" applyBorder="1" applyAlignment="1" applyProtection="1">
      <alignment horizontal="right"/>
      <protection locked="0"/>
    </xf>
    <xf numFmtId="0" fontId="9" fillId="0" borderId="9" xfId="0" applyFont="1" applyFill="1" applyBorder="1" applyAlignment="1" applyProtection="1">
      <alignment horizontal="distributed" justifyLastLine="1"/>
    </xf>
    <xf numFmtId="0" fontId="9" fillId="0" borderId="7" xfId="0" applyFont="1" applyFill="1" applyBorder="1" applyAlignment="1" applyProtection="1">
      <alignment horizontal="distributed" justifyLastLine="1"/>
    </xf>
    <xf numFmtId="38" fontId="9" fillId="0" borderId="40" xfId="1" applyFont="1" applyFill="1" applyBorder="1" applyAlignment="1" applyProtection="1">
      <alignment horizontal="distributed" justifyLastLine="1"/>
    </xf>
    <xf numFmtId="0" fontId="9" fillId="0" borderId="34" xfId="0" applyFont="1" applyFill="1" applyBorder="1" applyAlignment="1" applyProtection="1">
      <alignment horizontal="distributed" justifyLastLine="1"/>
    </xf>
    <xf numFmtId="38" fontId="9" fillId="0" borderId="6" xfId="1" applyFont="1" applyFill="1" applyBorder="1" applyAlignment="1" applyProtection="1">
      <alignment horizontal="distributed" vertical="center"/>
    </xf>
    <xf numFmtId="38" fontId="9" fillId="0" borderId="9" xfId="1" applyFont="1" applyFill="1" applyBorder="1" applyAlignment="1" applyProtection="1">
      <alignment horizontal="distributed" vertical="center"/>
    </xf>
    <xf numFmtId="38" fontId="9" fillId="0" borderId="7" xfId="1" applyFont="1" applyFill="1" applyBorder="1" applyAlignment="1" applyProtection="1">
      <alignment horizontal="distributed" vertical="center"/>
    </xf>
    <xf numFmtId="0" fontId="9" fillId="0" borderId="9" xfId="0" applyFont="1" applyFill="1" applyBorder="1" applyAlignment="1" applyProtection="1">
      <alignment horizontal="distributed" vertical="center"/>
    </xf>
    <xf numFmtId="0" fontId="9" fillId="0" borderId="7" xfId="0" applyFont="1" applyFill="1" applyBorder="1" applyAlignment="1" applyProtection="1">
      <alignment horizontal="distributed" vertical="center"/>
    </xf>
    <xf numFmtId="38" fontId="9" fillId="0" borderId="76" xfId="1" applyFont="1" applyFill="1" applyBorder="1" applyAlignment="1" applyProtection="1">
      <alignment vertical="top" textRotation="255"/>
    </xf>
    <xf numFmtId="38" fontId="9" fillId="0" borderId="41" xfId="1" applyFont="1" applyFill="1" applyBorder="1" applyAlignment="1" applyProtection="1">
      <alignment vertical="top" textRotation="255"/>
    </xf>
    <xf numFmtId="38" fontId="9" fillId="0" borderId="48" xfId="1" applyFont="1" applyFill="1" applyBorder="1" applyAlignment="1" applyProtection="1">
      <alignment vertical="top" textRotation="255"/>
    </xf>
    <xf numFmtId="38" fontId="9" fillId="0" borderId="47" xfId="1" applyFont="1" applyFill="1" applyBorder="1" applyAlignment="1" applyProtection="1">
      <alignment vertical="top" textRotation="255"/>
    </xf>
    <xf numFmtId="38" fontId="9" fillId="0" borderId="46" xfId="1" applyFont="1" applyFill="1" applyBorder="1" applyAlignment="1" applyProtection="1">
      <alignment vertical="top" textRotation="255"/>
    </xf>
    <xf numFmtId="38" fontId="9" fillId="0" borderId="29" xfId="1" applyFont="1" applyFill="1" applyBorder="1" applyAlignment="1" applyProtection="1">
      <alignment horizontal="distributed" vertical="center"/>
    </xf>
    <xf numFmtId="38" fontId="9" fillId="0" borderId="28" xfId="1" applyFont="1" applyFill="1" applyBorder="1" applyAlignment="1" applyProtection="1">
      <alignment horizontal="distributed" vertical="center"/>
    </xf>
    <xf numFmtId="38" fontId="9" fillId="0" borderId="27" xfId="1" applyFont="1" applyFill="1" applyBorder="1" applyAlignment="1" applyProtection="1">
      <alignment horizontal="distributed" vertical="center"/>
    </xf>
    <xf numFmtId="38" fontId="9" fillId="0" borderId="55" xfId="1" applyFont="1" applyFill="1" applyBorder="1" applyAlignment="1" applyProtection="1">
      <alignment vertical="top" textRotation="255" shrinkToFit="1"/>
    </xf>
    <xf numFmtId="38" fontId="9" fillId="0" borderId="47" xfId="1" applyFont="1" applyFill="1" applyBorder="1" applyAlignment="1" applyProtection="1">
      <alignment vertical="top" textRotation="255" shrinkToFit="1"/>
    </xf>
    <xf numFmtId="38" fontId="9" fillId="0" borderId="46" xfId="1" applyFont="1" applyFill="1" applyBorder="1" applyAlignment="1" applyProtection="1">
      <alignment vertical="top" textRotation="255" shrinkToFit="1"/>
    </xf>
    <xf numFmtId="38" fontId="9" fillId="0" borderId="44" xfId="1" applyFont="1" applyFill="1" applyBorder="1" applyAlignment="1" applyProtection="1">
      <alignment horizontal="distributed" vertical="center"/>
    </xf>
    <xf numFmtId="38" fontId="9" fillId="0" borderId="43" xfId="1" applyFont="1" applyFill="1" applyBorder="1" applyAlignment="1" applyProtection="1">
      <alignment horizontal="distributed" vertical="center"/>
    </xf>
    <xf numFmtId="38" fontId="9" fillId="0" borderId="42" xfId="1" applyFont="1" applyFill="1" applyBorder="1" applyAlignment="1" applyProtection="1">
      <alignment horizontal="distributed" vertical="center"/>
    </xf>
    <xf numFmtId="38" fontId="9" fillId="2" borderId="25" xfId="1" applyFont="1" applyFill="1" applyBorder="1" applyAlignment="1" applyProtection="1">
      <alignment horizontal="right"/>
    </xf>
    <xf numFmtId="38" fontId="9" fillId="0" borderId="39" xfId="1" applyFont="1" applyFill="1" applyBorder="1" applyAlignment="1" applyProtection="1">
      <alignment horizontal="right"/>
    </xf>
    <xf numFmtId="38" fontId="9" fillId="0" borderId="38" xfId="1" applyFont="1" applyFill="1" applyBorder="1" applyAlignment="1" applyProtection="1">
      <alignment horizontal="right"/>
    </xf>
    <xf numFmtId="38" fontId="9" fillId="0" borderId="39" xfId="1" applyFont="1" applyFill="1" applyBorder="1" applyAlignment="1" applyProtection="1">
      <alignment vertical="center" shrinkToFit="1"/>
    </xf>
    <xf numFmtId="38" fontId="9" fillId="0" borderId="38" xfId="1" applyFont="1" applyFill="1" applyBorder="1" applyAlignment="1" applyProtection="1">
      <alignment vertical="center" shrinkToFit="1"/>
    </xf>
    <xf numFmtId="38" fontId="9" fillId="0" borderId="37" xfId="1" applyFont="1" applyFill="1" applyBorder="1" applyAlignment="1" applyProtection="1">
      <alignment vertical="center" shrinkToFit="1"/>
    </xf>
    <xf numFmtId="38" fontId="9" fillId="0" borderId="39" xfId="1" applyFont="1" applyFill="1" applyBorder="1" applyAlignment="1" applyProtection="1">
      <alignment horizontal="center" vertical="center" shrinkToFit="1"/>
    </xf>
    <xf numFmtId="38" fontId="9" fillId="0" borderId="38" xfId="1" applyFont="1" applyFill="1" applyBorder="1" applyAlignment="1" applyProtection="1">
      <alignment horizontal="center" vertical="center" shrinkToFit="1"/>
    </xf>
    <xf numFmtId="38" fontId="9" fillId="0" borderId="37" xfId="1" applyFont="1" applyFill="1" applyBorder="1" applyAlignment="1" applyProtection="1">
      <alignment horizontal="center" vertical="center" shrinkToFit="1"/>
    </xf>
    <xf numFmtId="38" fontId="9" fillId="0" borderId="10" xfId="1" applyFont="1" applyFill="1" applyBorder="1" applyAlignment="1" applyProtection="1">
      <alignment horizontal="distributed"/>
    </xf>
    <xf numFmtId="38" fontId="9" fillId="0" borderId="0" xfId="1" applyFont="1" applyFill="1" applyBorder="1" applyAlignment="1" applyProtection="1">
      <alignment horizontal="distributed"/>
    </xf>
    <xf numFmtId="38" fontId="10" fillId="0" borderId="6" xfId="1" applyFont="1" applyFill="1" applyBorder="1" applyAlignment="1" applyProtection="1">
      <alignment horizontal="distributed" vertical="center"/>
    </xf>
    <xf numFmtId="38" fontId="10" fillId="0" borderId="9" xfId="1" applyFont="1" applyFill="1" applyBorder="1" applyAlignment="1" applyProtection="1">
      <alignment horizontal="distributed" vertical="center"/>
    </xf>
    <xf numFmtId="38" fontId="10" fillId="0" borderId="7" xfId="1" applyFont="1" applyFill="1" applyBorder="1" applyAlignment="1" applyProtection="1">
      <alignment horizontal="distributed" vertical="center"/>
    </xf>
    <xf numFmtId="38" fontId="9" fillId="0" borderId="22" xfId="1" applyFont="1" applyFill="1" applyBorder="1" applyAlignment="1" applyProtection="1">
      <alignment horizontal="center" vertical="distributed" textRotation="255" justifyLastLine="1"/>
    </xf>
    <xf numFmtId="38" fontId="9" fillId="0" borderId="5" xfId="1" applyFont="1" applyFill="1" applyBorder="1" applyAlignment="1" applyProtection="1">
      <alignment horizontal="center" vertical="distributed" textRotation="255" justifyLastLine="1"/>
    </xf>
    <xf numFmtId="38" fontId="9" fillId="0" borderId="23" xfId="1" applyFont="1" applyFill="1" applyBorder="1" applyAlignment="1" applyProtection="1">
      <alignment horizontal="center" vertical="distributed" textRotation="255" justifyLastLine="1"/>
    </xf>
    <xf numFmtId="38" fontId="9" fillId="0" borderId="36" xfId="1" applyFont="1" applyFill="1" applyBorder="1" applyAlignment="1" applyProtection="1">
      <alignment vertical="center" shrinkToFit="1"/>
    </xf>
    <xf numFmtId="38" fontId="9" fillId="0" borderId="35" xfId="1" applyFont="1" applyFill="1" applyBorder="1" applyAlignment="1" applyProtection="1">
      <alignment vertical="center" shrinkToFit="1"/>
    </xf>
    <xf numFmtId="38" fontId="9" fillId="0" borderId="34" xfId="1" applyFont="1" applyFill="1" applyBorder="1" applyAlignment="1" applyProtection="1">
      <alignment vertical="center" shrinkToFit="1"/>
    </xf>
    <xf numFmtId="38" fontId="9" fillId="0" borderId="0" xfId="1" applyFont="1" applyFill="1" applyBorder="1" applyAlignment="1" applyProtection="1">
      <alignment horizontal="center" vertical="distributed" textRotation="255" justifyLastLine="1"/>
    </xf>
    <xf numFmtId="38" fontId="9" fillId="0" borderId="33" xfId="1" applyFont="1" applyFill="1" applyBorder="1" applyAlignment="1" applyProtection="1">
      <alignment horizontal="distributed" vertical="center" justifyLastLine="1"/>
    </xf>
    <xf numFmtId="38" fontId="9" fillId="0" borderId="0" xfId="1" applyFont="1" applyFill="1" applyBorder="1" applyAlignment="1" applyProtection="1">
      <alignment horizontal="distributed" vertical="center" justifyLastLine="1"/>
    </xf>
    <xf numFmtId="38" fontId="9" fillId="0" borderId="32" xfId="1" applyFont="1" applyFill="1" applyBorder="1" applyAlignment="1" applyProtection="1">
      <alignment horizontal="distributed" vertical="center" justifyLastLine="1"/>
    </xf>
    <xf numFmtId="176" fontId="9" fillId="0" borderId="33" xfId="1" applyNumberFormat="1" applyFont="1" applyFill="1" applyBorder="1" applyAlignment="1" applyProtection="1">
      <alignment horizontal="right"/>
    </xf>
    <xf numFmtId="176" fontId="9" fillId="0" borderId="0" xfId="1" applyNumberFormat="1" applyFont="1" applyFill="1" applyBorder="1" applyAlignment="1" applyProtection="1">
      <alignment horizontal="right"/>
    </xf>
    <xf numFmtId="176" fontId="9" fillId="0" borderId="32" xfId="1" applyNumberFormat="1" applyFont="1" applyFill="1" applyBorder="1" applyAlignment="1" applyProtection="1">
      <alignment horizontal="right"/>
    </xf>
    <xf numFmtId="179" fontId="9" fillId="0" borderId="33" xfId="1" applyNumberFormat="1" applyFont="1" applyFill="1" applyBorder="1" applyAlignment="1" applyProtection="1"/>
    <xf numFmtId="179" fontId="9" fillId="0" borderId="0" xfId="1" applyNumberFormat="1" applyFont="1" applyFill="1" applyBorder="1" applyAlignment="1" applyProtection="1"/>
    <xf numFmtId="179" fontId="9" fillId="0" borderId="32" xfId="1" applyNumberFormat="1" applyFont="1" applyFill="1" applyBorder="1" applyAlignment="1" applyProtection="1"/>
    <xf numFmtId="38" fontId="9" fillId="0" borderId="33" xfId="1" applyFont="1" applyFill="1" applyBorder="1" applyAlignment="1" applyProtection="1">
      <alignment vertical="center" shrinkToFit="1"/>
    </xf>
    <xf numFmtId="38" fontId="9" fillId="0" borderId="0" xfId="1" applyFont="1" applyFill="1" applyBorder="1" applyAlignment="1" applyProtection="1">
      <alignment vertical="center" shrinkToFit="1"/>
    </xf>
    <xf numFmtId="38" fontId="9" fillId="0" borderId="32" xfId="1" applyFont="1" applyFill="1" applyBorder="1" applyAlignment="1" applyProtection="1">
      <alignment vertical="center" shrinkToFit="1"/>
    </xf>
    <xf numFmtId="178" fontId="9" fillId="0" borderId="33" xfId="1" applyNumberFormat="1" applyFont="1" applyFill="1" applyBorder="1" applyAlignment="1" applyProtection="1"/>
    <xf numFmtId="178" fontId="9" fillId="0" borderId="0" xfId="1" applyNumberFormat="1" applyFont="1" applyFill="1" applyBorder="1" applyAlignment="1" applyProtection="1"/>
    <xf numFmtId="178" fontId="9" fillId="0" borderId="32" xfId="1" applyNumberFormat="1" applyFont="1" applyFill="1" applyBorder="1" applyAlignment="1" applyProtection="1"/>
    <xf numFmtId="38" fontId="9" fillId="0" borderId="0" xfId="1" applyFont="1" applyFill="1" applyBorder="1" applyAlignment="1" applyProtection="1"/>
    <xf numFmtId="38" fontId="9" fillId="0" borderId="0" xfId="1" applyFont="1" applyFill="1" applyBorder="1" applyAlignment="1" applyProtection="1">
      <alignment horizontal="right"/>
    </xf>
    <xf numFmtId="41" fontId="9" fillId="0" borderId="0" xfId="1" applyNumberFormat="1" applyFont="1" applyFill="1" applyBorder="1" applyAlignment="1" applyProtection="1"/>
    <xf numFmtId="179" fontId="9" fillId="0" borderId="33" xfId="1" applyNumberFormat="1" applyFont="1" applyFill="1" applyBorder="1" applyAlignment="1" applyProtection="1">
      <alignment horizontal="right" vertical="center"/>
    </xf>
    <xf numFmtId="179" fontId="9" fillId="0" borderId="0" xfId="1" applyNumberFormat="1" applyFont="1" applyFill="1" applyBorder="1" applyAlignment="1" applyProtection="1">
      <alignment horizontal="right" vertical="center"/>
    </xf>
    <xf numFmtId="179" fontId="9" fillId="0" borderId="32" xfId="1" applyNumberFormat="1" applyFont="1" applyFill="1" applyBorder="1" applyAlignment="1" applyProtection="1">
      <alignment horizontal="right" vertical="center"/>
    </xf>
    <xf numFmtId="38" fontId="9" fillId="0" borderId="31" xfId="1" applyFont="1" applyFill="1" applyBorder="1" applyAlignment="1" applyProtection="1">
      <alignment horizontal="distributed" vertical="center" justifyLastLine="1"/>
    </xf>
    <xf numFmtId="38" fontId="9" fillId="0" borderId="10" xfId="1" applyFont="1" applyFill="1" applyBorder="1" applyAlignment="1" applyProtection="1">
      <alignment horizontal="distributed" vertical="center" justifyLastLine="1"/>
    </xf>
    <xf numFmtId="38" fontId="9" fillId="0" borderId="30" xfId="1" applyFont="1" applyFill="1" applyBorder="1" applyAlignment="1" applyProtection="1">
      <alignment horizontal="distributed" vertical="center" justifyLastLine="1"/>
    </xf>
    <xf numFmtId="38" fontId="9" fillId="0" borderId="0" xfId="1" applyFont="1" applyFill="1" applyBorder="1" applyAlignment="1" applyProtection="1">
      <alignment horizontal="right" vertical="center"/>
    </xf>
    <xf numFmtId="38" fontId="9" fillId="0" borderId="0" xfId="1" applyFont="1" applyFill="1" applyBorder="1" applyAlignment="1" applyProtection="1">
      <alignment horizontal="distributed" vertical="center"/>
    </xf>
    <xf numFmtId="38" fontId="9" fillId="0" borderId="41" xfId="1" applyFont="1" applyFill="1" applyBorder="1" applyAlignment="1" applyProtection="1">
      <alignment horizontal="distributed" vertical="center"/>
    </xf>
    <xf numFmtId="38" fontId="9" fillId="0" borderId="80" xfId="1" applyFont="1" applyFill="1" applyBorder="1" applyAlignment="1" applyProtection="1">
      <alignment horizontal="distributed" vertical="center"/>
    </xf>
    <xf numFmtId="38" fontId="9" fillId="0" borderId="69" xfId="1" applyFont="1" applyFill="1" applyBorder="1" applyAlignment="1" applyProtection="1">
      <alignment horizontal="distributed" vertical="center"/>
    </xf>
    <xf numFmtId="38" fontId="9" fillId="0" borderId="68" xfId="1" applyFont="1" applyFill="1" applyBorder="1" applyAlignment="1" applyProtection="1"/>
    <xf numFmtId="38" fontId="9" fillId="0" borderId="69" xfId="1" applyFont="1" applyFill="1" applyBorder="1" applyAlignment="1" applyProtection="1"/>
    <xf numFmtId="38" fontId="9" fillId="2" borderId="0" xfId="1" applyFont="1" applyFill="1" applyBorder="1" applyAlignment="1" applyProtection="1">
      <alignment horizontal="distributed" justifyLastLine="1"/>
    </xf>
    <xf numFmtId="0" fontId="9" fillId="0" borderId="42" xfId="0" applyFont="1" applyFill="1" applyBorder="1" applyAlignment="1" applyProtection="1">
      <alignment horizontal="distributed" justifyLastLine="1"/>
    </xf>
    <xf numFmtId="38" fontId="9" fillId="0" borderId="44" xfId="1" applyFont="1" applyFill="1" applyBorder="1" applyAlignment="1" applyProtection="1">
      <alignment horizontal="distributed"/>
    </xf>
    <xf numFmtId="38" fontId="9" fillId="0" borderId="43" xfId="1" applyFont="1" applyFill="1" applyBorder="1" applyAlignment="1" applyProtection="1">
      <alignment horizontal="distributed"/>
    </xf>
    <xf numFmtId="38" fontId="9" fillId="0" borderId="42" xfId="1" applyFont="1" applyFill="1" applyBorder="1" applyAlignment="1" applyProtection="1">
      <alignment horizontal="distributed"/>
    </xf>
    <xf numFmtId="38" fontId="9" fillId="0" borderId="58" xfId="1" applyFont="1" applyFill="1" applyBorder="1" applyAlignment="1" applyProtection="1">
      <alignment horizontal="distributed"/>
    </xf>
    <xf numFmtId="38" fontId="9" fillId="0" borderId="57" xfId="1" applyFont="1" applyFill="1" applyBorder="1" applyAlignment="1" applyProtection="1">
      <alignment horizontal="distributed"/>
    </xf>
    <xf numFmtId="38" fontId="9" fillId="0" borderId="56" xfId="1" applyFont="1" applyFill="1" applyBorder="1" applyAlignment="1" applyProtection="1">
      <alignment horizontal="distributed"/>
    </xf>
    <xf numFmtId="38" fontId="9" fillId="0" borderId="29" xfId="1" applyFont="1" applyFill="1" applyBorder="1" applyAlignment="1" applyProtection="1">
      <alignment horizontal="center"/>
    </xf>
    <xf numFmtId="38" fontId="9" fillId="0" borderId="28" xfId="1" applyFont="1" applyFill="1" applyBorder="1" applyAlignment="1" applyProtection="1">
      <alignment horizontal="center"/>
    </xf>
    <xf numFmtId="38" fontId="9" fillId="0" borderId="27" xfId="1" applyFont="1" applyFill="1" applyBorder="1" applyAlignment="1" applyProtection="1">
      <alignment horizontal="center"/>
    </xf>
    <xf numFmtId="38" fontId="9" fillId="0" borderId="44" xfId="1" applyFont="1" applyFill="1" applyBorder="1" applyAlignment="1" applyProtection="1">
      <alignment horizontal="center"/>
    </xf>
    <xf numFmtId="38" fontId="9" fillId="0" borderId="40" xfId="1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distributed"/>
    </xf>
    <xf numFmtId="0" fontId="9" fillId="0" borderId="7" xfId="0" applyFont="1" applyFill="1" applyBorder="1" applyAlignment="1" applyProtection="1">
      <alignment horizontal="distributed"/>
    </xf>
    <xf numFmtId="38" fontId="9" fillId="0" borderId="6" xfId="1" applyFont="1" applyFill="1" applyBorder="1" applyAlignment="1" applyProtection="1">
      <alignment horizontal="right" shrinkToFit="1"/>
    </xf>
    <xf numFmtId="38" fontId="9" fillId="0" borderId="9" xfId="1" applyFont="1" applyFill="1" applyBorder="1" applyAlignment="1" applyProtection="1">
      <alignment horizontal="right" shrinkToFit="1"/>
    </xf>
    <xf numFmtId="38" fontId="9" fillId="0" borderId="29" xfId="1" applyFont="1" applyFill="1" applyBorder="1" applyAlignment="1" applyProtection="1">
      <alignment horizontal="right" shrinkToFit="1"/>
    </xf>
    <xf numFmtId="38" fontId="9" fillId="0" borderId="28" xfId="1" applyFont="1" applyFill="1" applyBorder="1" applyAlignment="1" applyProtection="1">
      <alignment horizontal="right" shrinkToFit="1"/>
    </xf>
    <xf numFmtId="0" fontId="11" fillId="0" borderId="28" xfId="0" applyFont="1" applyFill="1" applyBorder="1" applyAlignment="1" applyProtection="1">
      <alignment horizontal="distributed" vertical="center" justifyLastLine="1"/>
    </xf>
    <xf numFmtId="0" fontId="11" fillId="0" borderId="27" xfId="0" applyFont="1" applyFill="1" applyBorder="1" applyAlignment="1" applyProtection="1">
      <alignment horizontal="distributed" vertical="center" justifyLastLine="1"/>
    </xf>
    <xf numFmtId="38" fontId="9" fillId="0" borderId="31" xfId="1" applyFont="1" applyFill="1" applyBorder="1" applyAlignment="1" applyProtection="1">
      <alignment horizontal="distributed" justifyLastLine="1"/>
    </xf>
    <xf numFmtId="0" fontId="9" fillId="0" borderId="10" xfId="0" applyFont="1" applyFill="1" applyBorder="1" applyAlignment="1" applyProtection="1">
      <alignment horizontal="distributed" justifyLastLine="1"/>
    </xf>
    <xf numFmtId="0" fontId="9" fillId="0" borderId="30" xfId="0" applyFont="1" applyFill="1" applyBorder="1" applyAlignment="1" applyProtection="1">
      <alignment horizontal="distributed" justifyLastLine="1"/>
    </xf>
    <xf numFmtId="0" fontId="9" fillId="0" borderId="47" xfId="0" applyFont="1" applyFill="1" applyBorder="1" applyAlignment="1" applyProtection="1">
      <alignment vertical="top" textRotation="255"/>
    </xf>
    <xf numFmtId="0" fontId="9" fillId="0" borderId="46" xfId="0" applyFont="1" applyFill="1" applyBorder="1" applyAlignment="1" applyProtection="1">
      <alignment vertical="top" textRotation="255"/>
    </xf>
    <xf numFmtId="38" fontId="9" fillId="0" borderId="39" xfId="1" applyFont="1" applyFill="1" applyBorder="1" applyAlignment="1" applyProtection="1">
      <alignment horizontal="right" shrinkToFit="1"/>
    </xf>
    <xf numFmtId="38" fontId="9" fillId="0" borderId="38" xfId="1" applyFont="1" applyFill="1" applyBorder="1" applyAlignment="1" applyProtection="1">
      <alignment horizontal="right" shrinkToFit="1"/>
    </xf>
    <xf numFmtId="38" fontId="10" fillId="0" borderId="39" xfId="1" applyFont="1" applyFill="1" applyBorder="1" applyAlignment="1" applyProtection="1">
      <alignment horizontal="center" vertical="center" wrapText="1"/>
    </xf>
    <xf numFmtId="38" fontId="10" fillId="0" borderId="38" xfId="1" applyFont="1" applyFill="1" applyBorder="1" applyAlignment="1" applyProtection="1">
      <alignment horizontal="center" vertical="center" wrapText="1"/>
    </xf>
    <xf numFmtId="38" fontId="10" fillId="0" borderId="37" xfId="1" applyFont="1" applyFill="1" applyBorder="1" applyAlignment="1" applyProtection="1">
      <alignment horizontal="center" vertical="center" wrapText="1"/>
    </xf>
    <xf numFmtId="38" fontId="10" fillId="0" borderId="36" xfId="1" applyFont="1" applyFill="1" applyBorder="1" applyAlignment="1" applyProtection="1">
      <alignment horizontal="distributed" vertical="center" justifyLastLine="1"/>
    </xf>
    <xf numFmtId="38" fontId="10" fillId="0" borderId="35" xfId="1" applyFont="1" applyFill="1" applyBorder="1" applyAlignment="1" applyProtection="1">
      <alignment horizontal="distributed" vertical="center" justifyLastLine="1"/>
    </xf>
    <xf numFmtId="38" fontId="10" fillId="0" borderId="34" xfId="1" applyFont="1" applyFill="1" applyBorder="1" applyAlignment="1" applyProtection="1">
      <alignment horizontal="distributed" vertical="center" justifyLastLine="1"/>
    </xf>
    <xf numFmtId="176" fontId="9" fillId="0" borderId="0" xfId="0" applyNumberFormat="1" applyFont="1" applyFill="1" applyAlignment="1" applyProtection="1">
      <alignment horizontal="right"/>
    </xf>
    <xf numFmtId="176" fontId="9" fillId="0" borderId="32" xfId="0" applyNumberFormat="1" applyFont="1" applyFill="1" applyBorder="1" applyAlignment="1" applyProtection="1">
      <alignment horizontal="right"/>
    </xf>
    <xf numFmtId="176" fontId="9" fillId="0" borderId="33" xfId="1" applyNumberFormat="1" applyFont="1" applyFill="1" applyBorder="1" applyAlignment="1" applyProtection="1"/>
    <xf numFmtId="176" fontId="9" fillId="0" borderId="0" xfId="0" applyNumberFormat="1" applyFont="1" applyFill="1" applyAlignment="1" applyProtection="1"/>
    <xf numFmtId="176" fontId="9" fillId="0" borderId="32" xfId="0" applyNumberFormat="1" applyFont="1" applyFill="1" applyBorder="1" applyAlignment="1" applyProtection="1"/>
    <xf numFmtId="38" fontId="10" fillId="0" borderId="33" xfId="1" applyFont="1" applyFill="1" applyBorder="1" applyAlignment="1" applyProtection="1">
      <alignment horizontal="distributed" vertical="center" justifyLastLine="1"/>
    </xf>
    <xf numFmtId="38" fontId="10" fillId="0" borderId="0" xfId="1" applyFont="1" applyFill="1" applyBorder="1" applyAlignment="1" applyProtection="1">
      <alignment horizontal="distributed" vertical="center" justifyLastLine="1"/>
    </xf>
    <xf numFmtId="38" fontId="10" fillId="0" borderId="32" xfId="1" applyFont="1" applyFill="1" applyBorder="1" applyAlignment="1" applyProtection="1">
      <alignment horizontal="distributed" vertical="center" justifyLastLine="1"/>
    </xf>
    <xf numFmtId="178" fontId="9" fillId="0" borderId="0" xfId="0" applyNumberFormat="1" applyFont="1" applyFill="1" applyAlignment="1" applyProtection="1"/>
    <xf numFmtId="178" fontId="9" fillId="0" borderId="32" xfId="0" applyNumberFormat="1" applyFont="1" applyFill="1" applyBorder="1" applyAlignment="1" applyProtection="1"/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right"/>
    </xf>
    <xf numFmtId="177" fontId="9" fillId="0" borderId="0" xfId="1" applyNumberFormat="1" applyFont="1" applyFill="1" applyBorder="1" applyAlignment="1" applyProtection="1">
      <alignment horizontal="right"/>
    </xf>
    <xf numFmtId="41" fontId="9" fillId="0" borderId="0" xfId="0" applyNumberFormat="1" applyFont="1" applyFill="1" applyBorder="1" applyAlignment="1" applyProtection="1"/>
    <xf numFmtId="38" fontId="9" fillId="0" borderId="31" xfId="1" applyFont="1" applyFill="1" applyBorder="1" applyAlignment="1" applyProtection="1">
      <alignment horizontal="distributed" vertical="center" wrapText="1"/>
    </xf>
    <xf numFmtId="38" fontId="9" fillId="0" borderId="10" xfId="1" applyFont="1" applyFill="1" applyBorder="1" applyAlignment="1" applyProtection="1">
      <alignment horizontal="distributed" vertical="center" wrapText="1"/>
    </xf>
    <xf numFmtId="38" fontId="9" fillId="0" borderId="30" xfId="1" applyFont="1" applyFill="1" applyBorder="1" applyAlignment="1" applyProtection="1">
      <alignment horizontal="distributed" vertical="center" wrapText="1"/>
    </xf>
    <xf numFmtId="38" fontId="9" fillId="0" borderId="0" xfId="1" applyFont="1" applyFill="1" applyBorder="1" applyAlignment="1" applyProtection="1">
      <alignment horizontal="distributed" vertical="center" wrapText="1"/>
    </xf>
    <xf numFmtId="38" fontId="9" fillId="0" borderId="64" xfId="1" applyFont="1" applyFill="1" applyBorder="1" applyAlignment="1" applyProtection="1"/>
  </cellXfs>
  <cellStyles count="5">
    <cellStyle name="桁区切り" xfId="1" builtinId="6"/>
    <cellStyle name="桁区切り 2" xfId="4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colors>
    <mruColors>
      <color rgb="FFFFCCFF"/>
      <color rgb="FFCCFFFF"/>
      <color rgb="FFFFFFCC"/>
      <color rgb="FFFF99CC"/>
      <color rgb="FFFF66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6</xdr:col>
      <xdr:colOff>0</xdr:colOff>
      <xdr:row>10</xdr:row>
      <xdr:rowOff>180975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57300" y="2143125"/>
          <a:ext cx="6286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6</xdr:col>
      <xdr:colOff>0</xdr:colOff>
      <xdr:row>20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57300" y="4286250"/>
          <a:ext cx="6286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</xdr:colOff>
      <xdr:row>2</xdr:row>
      <xdr:rowOff>28575</xdr:rowOff>
    </xdr:from>
    <xdr:to>
      <xdr:col>19</xdr:col>
      <xdr:colOff>2047875</xdr:colOff>
      <xdr:row>3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754100" y="476250"/>
          <a:ext cx="289560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3</xdr:row>
      <xdr:rowOff>200025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14300" y="457200"/>
          <a:ext cx="5715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/>
  </sheetPr>
  <dimension ref="H1:AC33"/>
  <sheetViews>
    <sheetView showZeros="0" tabSelected="1" view="pageLayout" zoomScaleNormal="100" workbookViewId="0">
      <selection activeCell="M12" sqref="M12"/>
    </sheetView>
  </sheetViews>
  <sheetFormatPr defaultColWidth="3.625" defaultRowHeight="13.5" x14ac:dyDescent="0.15"/>
  <cols>
    <col min="1" max="7" width="3.625" style="2"/>
    <col min="8" max="22" width="3.625" style="2" customWidth="1"/>
    <col min="23" max="23" width="2.625" style="2" customWidth="1"/>
    <col min="24" max="24" width="4.5" style="2" bestFit="1" customWidth="1"/>
    <col min="25" max="16384" width="3.625" style="2"/>
  </cols>
  <sheetData>
    <row r="1" spans="8:29" s="3" customFormat="1" x14ac:dyDescent="0.15"/>
    <row r="2" spans="8:29" s="3" customFormat="1" ht="17.25" x14ac:dyDescent="0.2">
      <c r="H2" s="676" t="s">
        <v>11</v>
      </c>
      <c r="I2" s="676"/>
      <c r="J2" s="676"/>
      <c r="K2" s="676"/>
      <c r="L2" s="676"/>
      <c r="M2" s="676"/>
      <c r="N2" s="676"/>
      <c r="O2" s="676"/>
      <c r="P2" s="676"/>
      <c r="Q2" s="676"/>
      <c r="R2" s="676"/>
      <c r="S2" s="676"/>
      <c r="T2" s="676"/>
      <c r="U2" s="676"/>
      <c r="V2" s="676"/>
      <c r="W2" s="676"/>
      <c r="X2" s="676"/>
      <c r="Y2" s="676"/>
      <c r="Z2" s="676"/>
      <c r="AA2" s="676"/>
      <c r="AB2" s="676"/>
      <c r="AC2" s="676"/>
    </row>
    <row r="3" spans="8:29" s="3" customFormat="1" x14ac:dyDescent="0.15"/>
    <row r="4" spans="8:29" s="3" customFormat="1" x14ac:dyDescent="0.15"/>
    <row r="5" spans="8:29" s="3" customFormat="1" x14ac:dyDescent="0.15">
      <c r="H5" s="677" t="s">
        <v>10</v>
      </c>
      <c r="I5" s="677"/>
      <c r="J5" s="677"/>
      <c r="K5" s="677"/>
      <c r="L5" s="677"/>
      <c r="M5" s="677"/>
      <c r="N5" s="677"/>
      <c r="O5" s="677"/>
      <c r="P5" s="677"/>
      <c r="Q5" s="677"/>
      <c r="R5" s="677"/>
      <c r="S5" s="677"/>
      <c r="T5" s="677"/>
      <c r="U5" s="677"/>
      <c r="V5" s="677"/>
      <c r="W5" s="677"/>
      <c r="X5" s="677"/>
      <c r="Y5" s="677"/>
      <c r="Z5" s="677"/>
      <c r="AA5" s="677"/>
      <c r="AB5" s="677"/>
      <c r="AC5" s="677"/>
    </row>
    <row r="6" spans="8:29" s="3" customFormat="1" x14ac:dyDescent="0.15"/>
    <row r="7" spans="8:29" s="3" customFormat="1" x14ac:dyDescent="0.15"/>
    <row r="8" spans="8:29" s="3" customFormat="1" x14ac:dyDescent="0.15"/>
    <row r="9" spans="8:29" s="3" customFormat="1" x14ac:dyDescent="0.15"/>
    <row r="10" spans="8:29" s="3" customFormat="1" x14ac:dyDescent="0.15"/>
    <row r="11" spans="8:29" s="3" customFormat="1" x14ac:dyDescent="0.15"/>
    <row r="12" spans="8:29" s="3" customFormat="1" x14ac:dyDescent="0.15"/>
    <row r="13" spans="8:29" s="3" customFormat="1" x14ac:dyDescent="0.15"/>
    <row r="14" spans="8:29" s="3" customFormat="1" x14ac:dyDescent="0.15"/>
    <row r="15" spans="8:29" s="3" customFormat="1" x14ac:dyDescent="0.15"/>
    <row r="16" spans="8:29" s="3" customFormat="1" x14ac:dyDescent="0.15"/>
    <row r="17" spans="11:26" s="3" customFormat="1" x14ac:dyDescent="0.15"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1:26" s="3" customFormat="1" x14ac:dyDescent="0.15"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1:26" s="3" customFormat="1" x14ac:dyDescent="0.15"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1:26" s="3" customFormat="1" x14ac:dyDescent="0.15"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1:26" s="3" customFormat="1" x14ac:dyDescent="0.15"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1:26" s="3" customFormat="1" x14ac:dyDescent="0.15"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1:26" s="3" customFormat="1" ht="14.25" thickBot="1" x14ac:dyDescent="0.2"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1:26" s="3" customFormat="1" x14ac:dyDescent="0.15">
      <c r="K24" s="31"/>
      <c r="L24" s="30"/>
      <c r="M24" s="30"/>
      <c r="N24" s="29"/>
      <c r="O24" s="28"/>
      <c r="P24" s="683"/>
      <c r="Q24" s="683"/>
      <c r="R24" s="683"/>
      <c r="S24" s="683"/>
      <c r="T24" s="684"/>
      <c r="U24" s="28"/>
      <c r="V24" s="28"/>
      <c r="W24" s="28"/>
      <c r="X24" s="28"/>
      <c r="Y24" s="28"/>
      <c r="Z24" s="27"/>
    </row>
    <row r="25" spans="11:26" s="3" customFormat="1" x14ac:dyDescent="0.15">
      <c r="K25" s="678" t="s">
        <v>9</v>
      </c>
      <c r="L25" s="679"/>
      <c r="M25" s="679"/>
      <c r="N25" s="680"/>
      <c r="O25" s="26"/>
      <c r="P25" s="681"/>
      <c r="Q25" s="682"/>
      <c r="R25" s="682"/>
      <c r="S25" s="682"/>
      <c r="T25" s="682"/>
      <c r="U25" s="682"/>
      <c r="V25" s="682"/>
      <c r="W25" s="682"/>
      <c r="X25" s="682"/>
      <c r="Y25" s="682"/>
      <c r="Z25" s="25"/>
    </row>
    <row r="26" spans="11:26" s="3" customFormat="1" x14ac:dyDescent="0.15">
      <c r="K26" s="14"/>
      <c r="L26" s="13"/>
      <c r="M26" s="13"/>
      <c r="N26" s="12"/>
      <c r="O26" s="10"/>
      <c r="P26" s="10"/>
      <c r="Q26" s="10"/>
      <c r="R26" s="10"/>
      <c r="S26" s="10"/>
      <c r="T26" s="10"/>
      <c r="U26" s="10"/>
      <c r="V26" s="675" t="s">
        <v>8</v>
      </c>
      <c r="W26" s="675"/>
      <c r="X26" s="597"/>
      <c r="Y26" s="11" t="s">
        <v>7</v>
      </c>
      <c r="Z26" s="9"/>
    </row>
    <row r="27" spans="11:26" s="3" customFormat="1" x14ac:dyDescent="0.15">
      <c r="K27" s="24"/>
      <c r="L27" s="23"/>
      <c r="M27" s="23"/>
      <c r="N27" s="22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0"/>
    </row>
    <row r="28" spans="11:26" s="3" customFormat="1" x14ac:dyDescent="0.15">
      <c r="K28" s="685" t="s">
        <v>6</v>
      </c>
      <c r="L28" s="679"/>
      <c r="M28" s="679"/>
      <c r="N28" s="680"/>
      <c r="O28" s="10"/>
      <c r="P28" s="681"/>
      <c r="Q28" s="681"/>
      <c r="R28" s="681"/>
      <c r="S28" s="681"/>
      <c r="T28" s="681"/>
      <c r="U28" s="681"/>
      <c r="V28" s="681"/>
      <c r="W28" s="682"/>
      <c r="X28" s="682"/>
      <c r="Y28" s="682"/>
      <c r="Z28" s="9"/>
    </row>
    <row r="29" spans="11:26" s="3" customFormat="1" x14ac:dyDescent="0.15">
      <c r="K29" s="685" t="s">
        <v>5</v>
      </c>
      <c r="L29" s="679"/>
      <c r="M29" s="679"/>
      <c r="N29" s="680"/>
      <c r="O29" s="10"/>
      <c r="P29" s="681"/>
      <c r="Q29" s="681"/>
      <c r="R29" s="681"/>
      <c r="S29" s="681"/>
      <c r="T29" s="681"/>
      <c r="U29" s="681"/>
      <c r="V29" s="681"/>
      <c r="W29" s="682"/>
      <c r="X29" s="682"/>
      <c r="Y29" s="682"/>
      <c r="Z29" s="9"/>
    </row>
    <row r="30" spans="11:26" s="3" customFormat="1" x14ac:dyDescent="0.15">
      <c r="K30" s="19"/>
      <c r="L30" s="18"/>
      <c r="M30" s="18"/>
      <c r="N30" s="17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5"/>
    </row>
    <row r="31" spans="11:26" s="3" customFormat="1" x14ac:dyDescent="0.15">
      <c r="K31" s="14"/>
      <c r="L31" s="13"/>
      <c r="M31" s="13"/>
      <c r="N31" s="12"/>
      <c r="O31" s="10"/>
      <c r="P31" s="10"/>
      <c r="Q31" s="10"/>
      <c r="R31" s="10"/>
      <c r="S31" s="10"/>
      <c r="T31" s="10"/>
      <c r="U31" s="593"/>
      <c r="V31" s="593"/>
      <c r="W31" s="594"/>
      <c r="X31" s="595"/>
      <c r="Y31" s="595"/>
      <c r="Z31" s="9"/>
    </row>
    <row r="32" spans="11:26" s="3" customFormat="1" x14ac:dyDescent="0.15">
      <c r="K32" s="685" t="s">
        <v>4</v>
      </c>
      <c r="L32" s="679"/>
      <c r="M32" s="679"/>
      <c r="N32" s="680"/>
      <c r="O32" s="149"/>
      <c r="P32" s="681"/>
      <c r="Q32" s="682"/>
      <c r="R32" s="682"/>
      <c r="S32" s="682"/>
      <c r="T32" s="682"/>
      <c r="U32" s="682"/>
      <c r="V32" s="682"/>
      <c r="W32" s="682"/>
      <c r="X32" s="682"/>
      <c r="Y32" s="682"/>
      <c r="Z32" s="25"/>
    </row>
    <row r="33" spans="11:26" s="3" customFormat="1" ht="14.25" thickBot="1" x14ac:dyDescent="0.2">
      <c r="K33" s="8"/>
      <c r="L33" s="7"/>
      <c r="M33" s="7"/>
      <c r="N33" s="6"/>
      <c r="O33" s="5"/>
      <c r="P33" s="5"/>
      <c r="Q33" s="5"/>
      <c r="R33" s="5"/>
      <c r="S33" s="5"/>
      <c r="T33" s="5"/>
      <c r="U33" s="596"/>
      <c r="V33" s="596"/>
      <c r="W33" s="596"/>
      <c r="X33" s="596"/>
      <c r="Y33" s="596"/>
      <c r="Z33" s="4"/>
    </row>
  </sheetData>
  <mergeCells count="12">
    <mergeCell ref="K32:N32"/>
    <mergeCell ref="K28:N28"/>
    <mergeCell ref="P28:Y28"/>
    <mergeCell ref="K29:N29"/>
    <mergeCell ref="P29:Y29"/>
    <mergeCell ref="P32:Y32"/>
    <mergeCell ref="V26:W26"/>
    <mergeCell ref="H2:AC2"/>
    <mergeCell ref="H5:AC5"/>
    <mergeCell ref="K25:N25"/>
    <mergeCell ref="P25:Y25"/>
    <mergeCell ref="P24:T24"/>
  </mergeCells>
  <phoneticPr fontId="5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/>
  </sheetPr>
  <dimension ref="A1:BJ78"/>
  <sheetViews>
    <sheetView showZeros="0" view="pageBreakPreview" topLeftCell="A7" zoomScale="75" zoomScaleNormal="100" zoomScaleSheetLayoutView="75" workbookViewId="0">
      <selection activeCell="E25" sqref="E25:G25"/>
    </sheetView>
  </sheetViews>
  <sheetFormatPr defaultColWidth="4.25" defaultRowHeight="13.5" x14ac:dyDescent="0.15"/>
  <cols>
    <col min="1" max="8" width="4.25" style="1" customWidth="1"/>
    <col min="9" max="9" width="3.625" style="1" customWidth="1"/>
    <col min="10" max="13" width="4.25" style="1" customWidth="1"/>
    <col min="14" max="15" width="7" style="1" customWidth="1"/>
    <col min="16" max="16" width="3.125" style="1" customWidth="1"/>
    <col min="17" max="18" width="5.25" style="1" customWidth="1"/>
    <col min="19" max="19" width="3.125" style="1" customWidth="1"/>
    <col min="20" max="21" width="5.25" style="1" customWidth="1"/>
    <col min="22" max="22" width="3.125" style="1" customWidth="1"/>
    <col min="23" max="24" width="5.25" style="1" customWidth="1"/>
    <col min="25" max="25" width="3.125" style="1" customWidth="1"/>
    <col min="26" max="27" width="5.25" style="1" customWidth="1"/>
    <col min="28" max="28" width="3.125" style="1" customWidth="1"/>
    <col min="29" max="30" width="5.25" style="1" customWidth="1"/>
    <col min="31" max="31" width="3.125" style="1" customWidth="1"/>
    <col min="32" max="32" width="2.625" style="1" customWidth="1"/>
    <col min="33" max="37" width="4.25" style="1" customWidth="1"/>
    <col min="38" max="39" width="5.625" style="1" customWidth="1"/>
    <col min="40" max="40" width="4.25" style="1" customWidth="1"/>
    <col min="41" max="42" width="5.625" style="1" customWidth="1"/>
    <col min="43" max="43" width="4.25" style="1" customWidth="1"/>
    <col min="44" max="45" width="5.625" style="1" customWidth="1"/>
    <col min="46" max="46" width="4.25" style="1" customWidth="1"/>
    <col min="47" max="48" width="5.625" style="1" customWidth="1"/>
    <col min="49" max="49" width="4.25" style="1" customWidth="1"/>
    <col min="50" max="51" width="5.625" style="1" customWidth="1"/>
    <col min="52" max="52" width="4.25" style="1" customWidth="1"/>
    <col min="53" max="54" width="5.625" style="1" customWidth="1"/>
    <col min="55" max="16384" width="4.25" style="1"/>
  </cols>
  <sheetData>
    <row r="1" spans="1:62" s="600" customFormat="1" ht="24.75" customHeight="1" x14ac:dyDescent="0.2">
      <c r="A1" s="902" t="s">
        <v>77</v>
      </c>
      <c r="B1" s="903"/>
      <c r="C1" s="903"/>
      <c r="D1" s="903"/>
      <c r="E1" s="903"/>
      <c r="F1" s="903"/>
      <c r="G1" s="598"/>
      <c r="H1" s="598"/>
      <c r="I1" s="904" t="s">
        <v>72</v>
      </c>
      <c r="J1" s="904"/>
      <c r="K1" s="598"/>
      <c r="L1" s="905" t="str">
        <f>IF('2-1.添付資料かがみ'!P25="","",'2-1.添付資料かがみ'!P25)</f>
        <v/>
      </c>
      <c r="M1" s="905"/>
      <c r="N1" s="905"/>
      <c r="O1" s="905"/>
      <c r="P1" s="905"/>
      <c r="Q1" s="598"/>
      <c r="R1" s="598"/>
      <c r="S1" s="598"/>
      <c r="T1" s="598"/>
      <c r="U1" s="599"/>
      <c r="V1" s="599"/>
      <c r="W1" s="599"/>
      <c r="X1" s="599"/>
      <c r="Y1" s="599"/>
      <c r="Z1" s="599"/>
      <c r="AA1" s="599"/>
      <c r="AB1" s="599"/>
      <c r="AC1" s="598"/>
      <c r="AD1" s="598"/>
      <c r="AE1" s="598"/>
      <c r="AG1" s="601"/>
      <c r="AH1" s="601" t="s">
        <v>76</v>
      </c>
      <c r="AI1" s="601"/>
      <c r="AJ1" s="601"/>
      <c r="AK1" s="601"/>
      <c r="AL1" s="601"/>
      <c r="AM1" s="601"/>
      <c r="AN1" s="601"/>
      <c r="AO1" s="601"/>
      <c r="AP1" s="601"/>
      <c r="AQ1" s="601"/>
      <c r="AR1" s="601"/>
      <c r="AS1" s="601"/>
      <c r="AT1" s="601"/>
      <c r="AU1" s="601"/>
      <c r="AV1" s="601"/>
      <c r="AW1" s="601"/>
      <c r="AX1" s="601"/>
      <c r="AY1" s="601"/>
      <c r="AZ1" s="601"/>
      <c r="BA1" s="601"/>
      <c r="BB1" s="601"/>
      <c r="BC1" s="601"/>
      <c r="BD1" s="601"/>
      <c r="BE1" s="601"/>
      <c r="BF1" s="601"/>
      <c r="BG1" s="601"/>
      <c r="BH1" s="601"/>
      <c r="BI1" s="601"/>
      <c r="BJ1" s="601"/>
    </row>
    <row r="2" spans="1:62" s="33" customFormat="1" ht="15" customHeight="1" thickBot="1" x14ac:dyDescent="0.2"/>
    <row r="3" spans="1:62" s="33" customFormat="1" ht="15" customHeight="1" thickBot="1" x14ac:dyDescent="0.2">
      <c r="A3" s="839" t="s">
        <v>75</v>
      </c>
      <c r="B3" s="842"/>
      <c r="C3" s="842"/>
      <c r="D3" s="842"/>
      <c r="E3" s="842"/>
      <c r="F3" s="842"/>
      <c r="G3" s="842"/>
      <c r="H3" s="843"/>
      <c r="J3" s="839" t="s">
        <v>69</v>
      </c>
      <c r="K3" s="840"/>
      <c r="L3" s="840"/>
      <c r="M3" s="840"/>
      <c r="N3" s="840"/>
      <c r="O3" s="840"/>
      <c r="P3" s="840"/>
      <c r="Q3" s="840"/>
      <c r="R3" s="840"/>
      <c r="S3" s="840"/>
      <c r="T3" s="840"/>
      <c r="U3" s="840"/>
      <c r="V3" s="840"/>
      <c r="W3" s="840"/>
      <c r="X3" s="840"/>
      <c r="Y3" s="840"/>
      <c r="Z3" s="840"/>
      <c r="AA3" s="840"/>
      <c r="AB3" s="840"/>
      <c r="AC3" s="840"/>
      <c r="AD3" s="840"/>
      <c r="AE3" s="841"/>
    </row>
    <row r="4" spans="1:62" s="33" customFormat="1" ht="15" customHeight="1" thickBot="1" x14ac:dyDescent="0.2"/>
    <row r="5" spans="1:62" s="33" customFormat="1" ht="15" customHeight="1" thickTop="1" x14ac:dyDescent="0.15">
      <c r="A5" s="799" t="s">
        <v>68</v>
      </c>
      <c r="B5" s="800"/>
      <c r="C5" s="800"/>
      <c r="D5" s="800"/>
      <c r="E5" s="800"/>
      <c r="F5" s="800"/>
      <c r="G5" s="800"/>
      <c r="H5" s="801"/>
      <c r="J5" s="62"/>
      <c r="K5" s="819" t="s">
        <v>67</v>
      </c>
      <c r="L5" s="800"/>
      <c r="M5" s="820"/>
      <c r="N5" s="855">
        <f>AL5</f>
        <v>0</v>
      </c>
      <c r="O5" s="789"/>
      <c r="P5" s="918"/>
      <c r="Q5" s="855">
        <f>AO5</f>
        <v>0</v>
      </c>
      <c r="R5" s="789"/>
      <c r="S5" s="918"/>
      <c r="T5" s="855">
        <f>AR5</f>
        <v>0</v>
      </c>
      <c r="U5" s="789"/>
      <c r="V5" s="918"/>
      <c r="W5" s="855">
        <f>AU5</f>
        <v>0</v>
      </c>
      <c r="X5" s="789"/>
      <c r="Y5" s="918"/>
      <c r="Z5" s="855">
        <f>AX5</f>
        <v>0</v>
      </c>
      <c r="AA5" s="789"/>
      <c r="AB5" s="918"/>
      <c r="AC5" s="855">
        <f>BA5</f>
        <v>0</v>
      </c>
      <c r="AD5" s="789"/>
      <c r="AE5" s="795"/>
      <c r="AH5" s="62"/>
      <c r="AI5" s="819" t="s">
        <v>67</v>
      </c>
      <c r="AJ5" s="800"/>
      <c r="AK5" s="820"/>
      <c r="AL5" s="910"/>
      <c r="AM5" s="919"/>
      <c r="AN5" s="920"/>
      <c r="AO5" s="910"/>
      <c r="AP5" s="911"/>
      <c r="AQ5" s="913"/>
      <c r="AR5" s="910"/>
      <c r="AS5" s="911"/>
      <c r="AT5" s="913"/>
      <c r="AU5" s="910"/>
      <c r="AV5" s="911"/>
      <c r="AW5" s="913"/>
      <c r="AX5" s="910"/>
      <c r="AY5" s="911"/>
      <c r="AZ5" s="913"/>
      <c r="BA5" s="910"/>
      <c r="BB5" s="911"/>
      <c r="BC5" s="912"/>
    </row>
    <row r="6" spans="1:62" s="33" customFormat="1" ht="15" customHeight="1" thickBot="1" x14ac:dyDescent="0.2">
      <c r="A6" s="652"/>
      <c r="B6" s="780" t="s">
        <v>66</v>
      </c>
      <c r="C6" s="783"/>
      <c r="D6" s="785"/>
      <c r="E6" s="780" t="s">
        <v>51</v>
      </c>
      <c r="F6" s="783"/>
      <c r="G6" s="783"/>
      <c r="H6" s="784"/>
      <c r="J6" s="56"/>
      <c r="K6" s="780" t="s">
        <v>65</v>
      </c>
      <c r="L6" s="783"/>
      <c r="M6" s="785"/>
      <c r="N6" s="914">
        <f>AL6</f>
        <v>0</v>
      </c>
      <c r="O6" s="915"/>
      <c r="P6" s="916"/>
      <c r="Q6" s="914">
        <f>AO6</f>
        <v>0</v>
      </c>
      <c r="R6" s="915"/>
      <c r="S6" s="916"/>
      <c r="T6" s="914">
        <f>AR6</f>
        <v>0</v>
      </c>
      <c r="U6" s="915"/>
      <c r="V6" s="916"/>
      <c r="W6" s="914">
        <f>AU6</f>
        <v>0</v>
      </c>
      <c r="X6" s="915"/>
      <c r="Y6" s="916"/>
      <c r="Z6" s="914">
        <f>AX6</f>
        <v>0</v>
      </c>
      <c r="AA6" s="915"/>
      <c r="AB6" s="916"/>
      <c r="AC6" s="914">
        <f>BA6</f>
        <v>0</v>
      </c>
      <c r="AD6" s="915"/>
      <c r="AE6" s="917"/>
      <c r="AH6" s="56"/>
      <c r="AI6" s="780" t="s">
        <v>65</v>
      </c>
      <c r="AJ6" s="783"/>
      <c r="AK6" s="785"/>
      <c r="AL6" s="906"/>
      <c r="AM6" s="907"/>
      <c r="AN6" s="909"/>
      <c r="AO6" s="906"/>
      <c r="AP6" s="907"/>
      <c r="AQ6" s="909"/>
      <c r="AR6" s="906"/>
      <c r="AS6" s="907"/>
      <c r="AT6" s="909"/>
      <c r="AU6" s="906"/>
      <c r="AV6" s="907"/>
      <c r="AW6" s="909"/>
      <c r="AX6" s="906"/>
      <c r="AY6" s="907"/>
      <c r="AZ6" s="909"/>
      <c r="BA6" s="906"/>
      <c r="BB6" s="907"/>
      <c r="BC6" s="908"/>
    </row>
    <row r="7" spans="1:62" s="33" customFormat="1" ht="15" customHeight="1" thickTop="1" x14ac:dyDescent="0.15">
      <c r="A7" s="57">
        <v>1</v>
      </c>
      <c r="B7" s="816">
        <f>N5</f>
        <v>0</v>
      </c>
      <c r="C7" s="817"/>
      <c r="D7" s="818"/>
      <c r="E7" s="778">
        <f>SUM(N13)</f>
        <v>0</v>
      </c>
      <c r="F7" s="779"/>
      <c r="G7" s="779"/>
      <c r="H7" s="653" t="s">
        <v>12</v>
      </c>
      <c r="J7" s="55">
        <v>1</v>
      </c>
      <c r="K7" s="819" t="s">
        <v>64</v>
      </c>
      <c r="L7" s="800"/>
      <c r="M7" s="820"/>
      <c r="N7" s="900"/>
      <c r="O7" s="901"/>
      <c r="P7" s="61" t="s">
        <v>62</v>
      </c>
      <c r="Q7" s="900"/>
      <c r="R7" s="901"/>
      <c r="S7" s="61" t="s">
        <v>62</v>
      </c>
      <c r="T7" s="900"/>
      <c r="U7" s="901"/>
      <c r="V7" s="61" t="s">
        <v>63</v>
      </c>
      <c r="W7" s="900"/>
      <c r="X7" s="901"/>
      <c r="Y7" s="61" t="s">
        <v>62</v>
      </c>
      <c r="Z7" s="900"/>
      <c r="AA7" s="901"/>
      <c r="AB7" s="61" t="s">
        <v>63</v>
      </c>
      <c r="AC7" s="900"/>
      <c r="AD7" s="901"/>
      <c r="AE7" s="60" t="s">
        <v>62</v>
      </c>
      <c r="AH7" s="55"/>
      <c r="AI7" s="819"/>
      <c r="AJ7" s="800"/>
      <c r="AK7" s="820"/>
      <c r="AL7" s="809"/>
      <c r="AM7" s="810"/>
      <c r="AN7" s="61"/>
      <c r="AO7" s="809"/>
      <c r="AP7" s="810"/>
      <c r="AQ7" s="61"/>
      <c r="AR7" s="809"/>
      <c r="AS7" s="810"/>
      <c r="AT7" s="61"/>
      <c r="AU7" s="809"/>
      <c r="AV7" s="810"/>
      <c r="AW7" s="61"/>
      <c r="AX7" s="809"/>
      <c r="AY7" s="810"/>
      <c r="AZ7" s="61"/>
      <c r="BA7" s="809"/>
      <c r="BB7" s="810"/>
      <c r="BC7" s="60"/>
    </row>
    <row r="8" spans="1:62" s="33" customFormat="1" ht="15" customHeight="1" x14ac:dyDescent="0.15">
      <c r="A8" s="650">
        <v>2</v>
      </c>
      <c r="B8" s="804">
        <f>Q5</f>
        <v>0</v>
      </c>
      <c r="C8" s="805"/>
      <c r="D8" s="806"/>
      <c r="E8" s="701">
        <f>SUM(Q13)</f>
        <v>0</v>
      </c>
      <c r="F8" s="702"/>
      <c r="G8" s="702"/>
      <c r="H8" s="51" t="s">
        <v>12</v>
      </c>
      <c r="J8" s="53">
        <v>2</v>
      </c>
      <c r="K8" s="813" t="s">
        <v>61</v>
      </c>
      <c r="L8" s="814"/>
      <c r="M8" s="815"/>
      <c r="N8" s="701">
        <f>AL8</f>
        <v>0</v>
      </c>
      <c r="O8" s="702"/>
      <c r="P8" s="52" t="str">
        <f>AN9</f>
        <v>本</v>
      </c>
      <c r="Q8" s="701">
        <f>AO8</f>
        <v>0</v>
      </c>
      <c r="R8" s="702"/>
      <c r="S8" s="52" t="str">
        <f>AQ9</f>
        <v>本</v>
      </c>
      <c r="T8" s="701">
        <f>AR8</f>
        <v>0</v>
      </c>
      <c r="U8" s="702"/>
      <c r="V8" s="52" t="str">
        <f>AT9</f>
        <v>本</v>
      </c>
      <c r="W8" s="701">
        <f>AU8</f>
        <v>0</v>
      </c>
      <c r="X8" s="702"/>
      <c r="Y8" s="52" t="str">
        <f>AW9</f>
        <v>本</v>
      </c>
      <c r="Z8" s="701">
        <f>AX8</f>
        <v>0</v>
      </c>
      <c r="AA8" s="702"/>
      <c r="AB8" s="52" t="str">
        <f>AZ9</f>
        <v>本</v>
      </c>
      <c r="AC8" s="701">
        <f>BA8</f>
        <v>0</v>
      </c>
      <c r="AD8" s="702"/>
      <c r="AE8" s="51" t="str">
        <f>BC9</f>
        <v>本</v>
      </c>
      <c r="AH8" s="53">
        <v>1</v>
      </c>
      <c r="AI8" s="813" t="s">
        <v>61</v>
      </c>
      <c r="AJ8" s="814"/>
      <c r="AK8" s="815"/>
      <c r="AL8" s="898"/>
      <c r="AM8" s="899"/>
      <c r="AN8" s="150" t="s">
        <v>3</v>
      </c>
      <c r="AO8" s="898"/>
      <c r="AP8" s="899"/>
      <c r="AQ8" s="150" t="s">
        <v>3</v>
      </c>
      <c r="AR8" s="898"/>
      <c r="AS8" s="899"/>
      <c r="AT8" s="150" t="s">
        <v>3</v>
      </c>
      <c r="AU8" s="898"/>
      <c r="AV8" s="899"/>
      <c r="AW8" s="150" t="s">
        <v>3</v>
      </c>
      <c r="AX8" s="898"/>
      <c r="AY8" s="899"/>
      <c r="AZ8" s="150" t="s">
        <v>3</v>
      </c>
      <c r="BA8" s="898"/>
      <c r="BB8" s="899"/>
      <c r="BC8" s="640" t="s">
        <v>3</v>
      </c>
    </row>
    <row r="9" spans="1:62" s="33" customFormat="1" ht="15" customHeight="1" x14ac:dyDescent="0.15">
      <c r="A9" s="650">
        <v>3</v>
      </c>
      <c r="B9" s="804">
        <f>T5</f>
        <v>0</v>
      </c>
      <c r="C9" s="805"/>
      <c r="D9" s="806"/>
      <c r="E9" s="701">
        <f>SUM(T13)</f>
        <v>0</v>
      </c>
      <c r="F9" s="702"/>
      <c r="G9" s="702"/>
      <c r="H9" s="51" t="s">
        <v>12</v>
      </c>
      <c r="J9" s="53">
        <v>3</v>
      </c>
      <c r="K9" s="772" t="s">
        <v>60</v>
      </c>
      <c r="L9" s="773"/>
      <c r="M9" s="774"/>
      <c r="N9" s="701">
        <f>ROUNDDOWN(N7*N8/10,0)</f>
        <v>0</v>
      </c>
      <c r="O9" s="702"/>
      <c r="P9" s="52" t="str">
        <f>P8</f>
        <v>本</v>
      </c>
      <c r="Q9" s="701">
        <f>ROUNDDOWN(Q7*Q8/10,0)</f>
        <v>0</v>
      </c>
      <c r="R9" s="702"/>
      <c r="S9" s="52" t="str">
        <f>S8</f>
        <v>本</v>
      </c>
      <c r="T9" s="701">
        <f>ROUNDDOWN(T7*T8/10,0)</f>
        <v>0</v>
      </c>
      <c r="U9" s="702"/>
      <c r="V9" s="52" t="str">
        <f>V8</f>
        <v>本</v>
      </c>
      <c r="W9" s="701">
        <f>ROUNDDOWN(W7*W8/10,0)</f>
        <v>0</v>
      </c>
      <c r="X9" s="702"/>
      <c r="Y9" s="52" t="str">
        <f>Y8</f>
        <v>本</v>
      </c>
      <c r="Z9" s="701">
        <f>ROUNDDOWN(Z7*Z8/10,0)</f>
        <v>0</v>
      </c>
      <c r="AA9" s="702"/>
      <c r="AB9" s="52" t="str">
        <f>AB8</f>
        <v>本</v>
      </c>
      <c r="AC9" s="701">
        <f>ROUNDDOWN(AC7*AC8/10,0)</f>
        <v>0</v>
      </c>
      <c r="AD9" s="702"/>
      <c r="AE9" s="51" t="str">
        <f>AE8</f>
        <v>本</v>
      </c>
      <c r="AH9" s="53">
        <v>2</v>
      </c>
      <c r="AI9" s="772" t="s">
        <v>60</v>
      </c>
      <c r="AJ9" s="773"/>
      <c r="AK9" s="774"/>
      <c r="AL9" s="811">
        <f>AL8</f>
        <v>0</v>
      </c>
      <c r="AM9" s="812"/>
      <c r="AN9" s="52" t="str">
        <f>AN8</f>
        <v>本</v>
      </c>
      <c r="AO9" s="811">
        <f>AO8</f>
        <v>0</v>
      </c>
      <c r="AP9" s="812"/>
      <c r="AQ9" s="52" t="str">
        <f>AQ8</f>
        <v>本</v>
      </c>
      <c r="AR9" s="811">
        <f>AR8</f>
        <v>0</v>
      </c>
      <c r="AS9" s="812"/>
      <c r="AT9" s="52" t="str">
        <f>AT8</f>
        <v>本</v>
      </c>
      <c r="AU9" s="811">
        <f>AU8</f>
        <v>0</v>
      </c>
      <c r="AV9" s="812"/>
      <c r="AW9" s="52" t="str">
        <f>AW8</f>
        <v>本</v>
      </c>
      <c r="AX9" s="811">
        <f>AX8</f>
        <v>0</v>
      </c>
      <c r="AY9" s="812"/>
      <c r="AZ9" s="52" t="str">
        <f>AZ8</f>
        <v>本</v>
      </c>
      <c r="BA9" s="811">
        <f>BA8</f>
        <v>0</v>
      </c>
      <c r="BB9" s="812"/>
      <c r="BC9" s="51" t="str">
        <f>BC8</f>
        <v>本</v>
      </c>
    </row>
    <row r="10" spans="1:62" s="33" customFormat="1" ht="15" customHeight="1" x14ac:dyDescent="0.15">
      <c r="A10" s="650">
        <v>4</v>
      </c>
      <c r="B10" s="804">
        <f>W5</f>
        <v>0</v>
      </c>
      <c r="C10" s="805"/>
      <c r="D10" s="806"/>
      <c r="E10" s="701">
        <f>SUM(W13)</f>
        <v>0</v>
      </c>
      <c r="F10" s="702"/>
      <c r="G10" s="702"/>
      <c r="H10" s="654" t="s">
        <v>12</v>
      </c>
      <c r="J10" s="53">
        <v>4</v>
      </c>
      <c r="K10" s="772" t="s">
        <v>59</v>
      </c>
      <c r="L10" s="773"/>
      <c r="M10" s="774"/>
      <c r="N10" s="701">
        <f>AL10</f>
        <v>0</v>
      </c>
      <c r="O10" s="702"/>
      <c r="P10" s="52" t="s">
        <v>12</v>
      </c>
      <c r="Q10" s="701">
        <f>AO10</f>
        <v>0</v>
      </c>
      <c r="R10" s="702"/>
      <c r="S10" s="52" t="s">
        <v>12</v>
      </c>
      <c r="T10" s="701">
        <f>AR10</f>
        <v>0</v>
      </c>
      <c r="U10" s="702"/>
      <c r="V10" s="52" t="s">
        <v>12</v>
      </c>
      <c r="W10" s="701">
        <f>AU10</f>
        <v>0</v>
      </c>
      <c r="X10" s="702"/>
      <c r="Y10" s="52" t="s">
        <v>12</v>
      </c>
      <c r="Z10" s="701">
        <f>AX10</f>
        <v>0</v>
      </c>
      <c r="AA10" s="702"/>
      <c r="AB10" s="52" t="s">
        <v>12</v>
      </c>
      <c r="AC10" s="701">
        <f>BA10</f>
        <v>0</v>
      </c>
      <c r="AD10" s="702"/>
      <c r="AE10" s="51" t="s">
        <v>12</v>
      </c>
      <c r="AH10" s="53">
        <v>3</v>
      </c>
      <c r="AI10" s="772" t="s">
        <v>59</v>
      </c>
      <c r="AJ10" s="773"/>
      <c r="AK10" s="774"/>
      <c r="AL10" s="862"/>
      <c r="AM10" s="863"/>
      <c r="AN10" s="52" t="s">
        <v>12</v>
      </c>
      <c r="AO10" s="862"/>
      <c r="AP10" s="863"/>
      <c r="AQ10" s="52" t="s">
        <v>12</v>
      </c>
      <c r="AR10" s="862"/>
      <c r="AS10" s="863"/>
      <c r="AT10" s="52" t="s">
        <v>12</v>
      </c>
      <c r="AU10" s="862"/>
      <c r="AV10" s="863"/>
      <c r="AW10" s="52" t="s">
        <v>12</v>
      </c>
      <c r="AX10" s="862"/>
      <c r="AY10" s="863"/>
      <c r="AZ10" s="52" t="s">
        <v>12</v>
      </c>
      <c r="BA10" s="862"/>
      <c r="BB10" s="863"/>
      <c r="BC10" s="51" t="s">
        <v>12</v>
      </c>
    </row>
    <row r="11" spans="1:62" s="33" customFormat="1" ht="15" customHeight="1" x14ac:dyDescent="0.15">
      <c r="A11" s="650">
        <v>5</v>
      </c>
      <c r="B11" s="804">
        <f>Z5</f>
        <v>0</v>
      </c>
      <c r="C11" s="805"/>
      <c r="D11" s="806"/>
      <c r="E11" s="701">
        <f>SUM(Z13)</f>
        <v>0</v>
      </c>
      <c r="F11" s="702"/>
      <c r="G11" s="702"/>
      <c r="H11" s="654" t="s">
        <v>12</v>
      </c>
      <c r="J11" s="53">
        <v>5</v>
      </c>
      <c r="K11" s="772" t="s">
        <v>58</v>
      </c>
      <c r="L11" s="773"/>
      <c r="M11" s="774"/>
      <c r="N11" s="701">
        <f>ROUNDDOWN(N9*N10,0)</f>
        <v>0</v>
      </c>
      <c r="O11" s="702"/>
      <c r="P11" s="52" t="s">
        <v>12</v>
      </c>
      <c r="Q11" s="701">
        <f>ROUNDDOWN(Q9*Q10,0)</f>
        <v>0</v>
      </c>
      <c r="R11" s="702"/>
      <c r="S11" s="52" t="s">
        <v>12</v>
      </c>
      <c r="T11" s="701">
        <f>ROUNDDOWN(T9*T10,0)</f>
        <v>0</v>
      </c>
      <c r="U11" s="702"/>
      <c r="V11" s="52" t="s">
        <v>12</v>
      </c>
      <c r="W11" s="701">
        <f>ROUNDDOWN(W9*W10,0)</f>
        <v>0</v>
      </c>
      <c r="X11" s="702"/>
      <c r="Y11" s="52" t="s">
        <v>12</v>
      </c>
      <c r="Z11" s="701">
        <f>ROUNDDOWN(Z9*Z10,0)</f>
        <v>0</v>
      </c>
      <c r="AA11" s="702"/>
      <c r="AB11" s="52" t="s">
        <v>12</v>
      </c>
      <c r="AC11" s="701">
        <f>ROUNDDOWN(AC9*AC10,0)</f>
        <v>0</v>
      </c>
      <c r="AD11" s="702"/>
      <c r="AE11" s="51" t="s">
        <v>12</v>
      </c>
      <c r="AH11" s="53">
        <v>4</v>
      </c>
      <c r="AI11" s="772" t="s">
        <v>58</v>
      </c>
      <c r="AJ11" s="773"/>
      <c r="AK11" s="774"/>
      <c r="AL11" s="701">
        <f>AL9*AL10</f>
        <v>0</v>
      </c>
      <c r="AM11" s="702"/>
      <c r="AN11" s="52" t="s">
        <v>12</v>
      </c>
      <c r="AO11" s="701">
        <f>AO9*AO10</f>
        <v>0</v>
      </c>
      <c r="AP11" s="702"/>
      <c r="AQ11" s="52" t="s">
        <v>12</v>
      </c>
      <c r="AR11" s="701">
        <f>AR9*AR10</f>
        <v>0</v>
      </c>
      <c r="AS11" s="702"/>
      <c r="AT11" s="52" t="s">
        <v>12</v>
      </c>
      <c r="AU11" s="701">
        <f>AU9*AU10</f>
        <v>0</v>
      </c>
      <c r="AV11" s="702"/>
      <c r="AW11" s="52" t="s">
        <v>12</v>
      </c>
      <c r="AX11" s="701">
        <f>AX9*AX10</f>
        <v>0</v>
      </c>
      <c r="AY11" s="702"/>
      <c r="AZ11" s="52" t="s">
        <v>12</v>
      </c>
      <c r="BA11" s="701">
        <f>BA9*BA10</f>
        <v>0</v>
      </c>
      <c r="BB11" s="702"/>
      <c r="BC11" s="51" t="s">
        <v>12</v>
      </c>
    </row>
    <row r="12" spans="1:62" s="33" customFormat="1" ht="15" customHeight="1" x14ac:dyDescent="0.15">
      <c r="A12" s="650">
        <v>6</v>
      </c>
      <c r="B12" s="804">
        <f>AC5</f>
        <v>0</v>
      </c>
      <c r="C12" s="805"/>
      <c r="D12" s="806"/>
      <c r="E12" s="802">
        <f>AC13</f>
        <v>0</v>
      </c>
      <c r="F12" s="803"/>
      <c r="G12" s="803"/>
      <c r="H12" s="654" t="s">
        <v>12</v>
      </c>
      <c r="J12" s="53"/>
      <c r="K12" s="59"/>
      <c r="L12" s="59"/>
      <c r="M12" s="58"/>
      <c r="N12" s="701"/>
      <c r="O12" s="702"/>
      <c r="P12" s="52"/>
      <c r="Q12" s="701"/>
      <c r="R12" s="702"/>
      <c r="S12" s="52"/>
      <c r="T12" s="701"/>
      <c r="U12" s="702"/>
      <c r="V12" s="52"/>
      <c r="W12" s="701"/>
      <c r="X12" s="702"/>
      <c r="Y12" s="52"/>
      <c r="Z12" s="701"/>
      <c r="AA12" s="702"/>
      <c r="AB12" s="52"/>
      <c r="AC12" s="701"/>
      <c r="AD12" s="702"/>
      <c r="AE12" s="51"/>
      <c r="AH12" s="53"/>
      <c r="AI12" s="59"/>
      <c r="AJ12" s="59"/>
      <c r="AK12" s="58"/>
      <c r="AL12" s="701"/>
      <c r="AM12" s="702"/>
      <c r="AN12" s="52"/>
      <c r="AO12" s="701"/>
      <c r="AP12" s="702"/>
      <c r="AQ12" s="52"/>
      <c r="AR12" s="701"/>
      <c r="AS12" s="702"/>
      <c r="AT12" s="52"/>
      <c r="AU12" s="701"/>
      <c r="AV12" s="702"/>
      <c r="AW12" s="52"/>
      <c r="AX12" s="701"/>
      <c r="AY12" s="702"/>
      <c r="AZ12" s="52"/>
      <c r="BA12" s="701"/>
      <c r="BB12" s="702"/>
      <c r="BC12" s="51"/>
    </row>
    <row r="13" spans="1:62" s="33" customFormat="1" ht="15" customHeight="1" thickBot="1" x14ac:dyDescent="0.2">
      <c r="A13" s="796" t="s">
        <v>57</v>
      </c>
      <c r="B13" s="797"/>
      <c r="C13" s="797"/>
      <c r="D13" s="798"/>
      <c r="E13" s="751">
        <f>SUM(E7:G12)</f>
        <v>0</v>
      </c>
      <c r="F13" s="752"/>
      <c r="G13" s="752"/>
      <c r="H13" s="48" t="s">
        <v>12</v>
      </c>
      <c r="J13" s="792" t="s">
        <v>56</v>
      </c>
      <c r="K13" s="793"/>
      <c r="L13" s="793"/>
      <c r="M13" s="794"/>
      <c r="N13" s="751">
        <f>SUM(N11)</f>
        <v>0</v>
      </c>
      <c r="O13" s="752"/>
      <c r="P13" s="49" t="s">
        <v>12</v>
      </c>
      <c r="Q13" s="751">
        <f>SUM(Q11)</f>
        <v>0</v>
      </c>
      <c r="R13" s="752"/>
      <c r="S13" s="49" t="s">
        <v>12</v>
      </c>
      <c r="T13" s="751">
        <f>SUM(T11)</f>
        <v>0</v>
      </c>
      <c r="U13" s="752"/>
      <c r="V13" s="49" t="s">
        <v>12</v>
      </c>
      <c r="W13" s="751">
        <f>SUM(W11)</f>
        <v>0</v>
      </c>
      <c r="X13" s="752"/>
      <c r="Y13" s="49" t="s">
        <v>12</v>
      </c>
      <c r="Z13" s="751">
        <f>SUM(Z11)</f>
        <v>0</v>
      </c>
      <c r="AA13" s="752"/>
      <c r="AB13" s="49" t="s">
        <v>12</v>
      </c>
      <c r="AC13" s="751">
        <f>SUM(AC11)</f>
        <v>0</v>
      </c>
      <c r="AD13" s="752"/>
      <c r="AE13" s="48" t="s">
        <v>12</v>
      </c>
      <c r="AH13" s="792" t="s">
        <v>56</v>
      </c>
      <c r="AI13" s="793"/>
      <c r="AJ13" s="793"/>
      <c r="AK13" s="794"/>
      <c r="AL13" s="751">
        <f>SUM(AL11)</f>
        <v>0</v>
      </c>
      <c r="AM13" s="752"/>
      <c r="AN13" s="49" t="s">
        <v>12</v>
      </c>
      <c r="AO13" s="751">
        <f>SUM(AO11)</f>
        <v>0</v>
      </c>
      <c r="AP13" s="752"/>
      <c r="AQ13" s="49" t="s">
        <v>12</v>
      </c>
      <c r="AR13" s="751">
        <f>SUM(AR11)</f>
        <v>0</v>
      </c>
      <c r="AS13" s="752"/>
      <c r="AT13" s="49" t="s">
        <v>12</v>
      </c>
      <c r="AU13" s="751">
        <f>SUM(AU11)</f>
        <v>0</v>
      </c>
      <c r="AV13" s="752"/>
      <c r="AW13" s="49" t="s">
        <v>12</v>
      </c>
      <c r="AX13" s="751">
        <f>SUM(AX11)</f>
        <v>0</v>
      </c>
      <c r="AY13" s="752"/>
      <c r="AZ13" s="49" t="s">
        <v>12</v>
      </c>
      <c r="BA13" s="751">
        <f>BA11</f>
        <v>0</v>
      </c>
      <c r="BB13" s="752"/>
      <c r="BC13" s="48" t="s">
        <v>12</v>
      </c>
    </row>
    <row r="14" spans="1:62" s="33" customFormat="1" ht="15" customHeight="1" thickTop="1" thickBot="1" x14ac:dyDescent="0.2"/>
    <row r="15" spans="1:62" s="33" customFormat="1" ht="15" customHeight="1" thickTop="1" x14ac:dyDescent="0.15">
      <c r="A15" s="799" t="s">
        <v>55</v>
      </c>
      <c r="B15" s="800"/>
      <c r="C15" s="800"/>
      <c r="D15" s="800"/>
      <c r="E15" s="800"/>
      <c r="F15" s="800"/>
      <c r="G15" s="800"/>
      <c r="H15" s="801"/>
      <c r="J15" s="57" t="s">
        <v>54</v>
      </c>
      <c r="K15" s="607"/>
      <c r="L15" s="607"/>
      <c r="M15" s="607"/>
      <c r="N15" s="789"/>
      <c r="O15" s="789"/>
      <c r="P15" s="789"/>
      <c r="Q15" s="789"/>
      <c r="R15" s="789"/>
      <c r="S15" s="789"/>
      <c r="T15" s="789"/>
      <c r="U15" s="789"/>
      <c r="V15" s="789"/>
      <c r="W15" s="789"/>
      <c r="X15" s="789"/>
      <c r="Y15" s="789"/>
      <c r="Z15" s="789"/>
      <c r="AA15" s="789"/>
      <c r="AB15" s="789"/>
      <c r="AC15" s="789"/>
      <c r="AD15" s="789"/>
      <c r="AE15" s="795"/>
      <c r="AH15" s="57" t="s">
        <v>54</v>
      </c>
      <c r="AI15" s="607"/>
      <c r="AJ15" s="607"/>
      <c r="AK15" s="607"/>
      <c r="AL15" s="789"/>
      <c r="AM15" s="789"/>
      <c r="AN15" s="789"/>
      <c r="AO15" s="789"/>
      <c r="AP15" s="789"/>
      <c r="AQ15" s="789"/>
      <c r="AR15" s="789"/>
      <c r="AS15" s="789"/>
      <c r="AT15" s="789"/>
      <c r="AU15" s="789"/>
      <c r="AV15" s="789"/>
      <c r="AW15" s="789"/>
      <c r="AX15" s="789"/>
      <c r="AY15" s="789"/>
      <c r="AZ15" s="789"/>
      <c r="BA15" s="789"/>
      <c r="BB15" s="789"/>
      <c r="BC15" s="795"/>
    </row>
    <row r="16" spans="1:62" s="33" customFormat="1" ht="15" customHeight="1" thickBot="1" x14ac:dyDescent="0.2">
      <c r="A16" s="660"/>
      <c r="B16" s="894" t="s">
        <v>52</v>
      </c>
      <c r="C16" s="895"/>
      <c r="D16" s="896"/>
      <c r="E16" s="894" t="s">
        <v>51</v>
      </c>
      <c r="F16" s="895"/>
      <c r="G16" s="895"/>
      <c r="H16" s="897"/>
      <c r="J16" s="56" t="s">
        <v>54</v>
      </c>
      <c r="K16" s="780" t="s">
        <v>52</v>
      </c>
      <c r="L16" s="783"/>
      <c r="M16" s="785"/>
      <c r="N16" s="780" t="s">
        <v>51</v>
      </c>
      <c r="O16" s="781"/>
      <c r="P16" s="782"/>
      <c r="Q16" s="780" t="s">
        <v>51</v>
      </c>
      <c r="R16" s="781"/>
      <c r="S16" s="782"/>
      <c r="T16" s="780" t="s">
        <v>51</v>
      </c>
      <c r="U16" s="781"/>
      <c r="V16" s="782"/>
      <c r="W16" s="780" t="s">
        <v>51</v>
      </c>
      <c r="X16" s="781"/>
      <c r="Y16" s="782"/>
      <c r="Z16" s="780" t="s">
        <v>51</v>
      </c>
      <c r="AA16" s="781"/>
      <c r="AB16" s="782"/>
      <c r="AC16" s="780" t="s">
        <v>51</v>
      </c>
      <c r="AD16" s="781"/>
      <c r="AE16" s="786"/>
      <c r="AH16" s="56" t="s">
        <v>53</v>
      </c>
      <c r="AI16" s="780" t="s">
        <v>52</v>
      </c>
      <c r="AJ16" s="783"/>
      <c r="AK16" s="785"/>
      <c r="AL16" s="780" t="s">
        <v>51</v>
      </c>
      <c r="AM16" s="781"/>
      <c r="AN16" s="782"/>
      <c r="AO16" s="780" t="s">
        <v>51</v>
      </c>
      <c r="AP16" s="781"/>
      <c r="AQ16" s="782"/>
      <c r="AR16" s="780" t="s">
        <v>51</v>
      </c>
      <c r="AS16" s="781"/>
      <c r="AT16" s="782"/>
      <c r="AU16" s="780" t="s">
        <v>51</v>
      </c>
      <c r="AV16" s="781"/>
      <c r="AW16" s="782"/>
      <c r="AX16" s="780" t="s">
        <v>51</v>
      </c>
      <c r="AY16" s="781"/>
      <c r="AZ16" s="782"/>
      <c r="BA16" s="780" t="s">
        <v>51</v>
      </c>
      <c r="BB16" s="781"/>
      <c r="BC16" s="786"/>
    </row>
    <row r="17" spans="1:55" s="33" customFormat="1" ht="15" customHeight="1" thickTop="1" x14ac:dyDescent="0.15">
      <c r="A17" s="650">
        <v>1</v>
      </c>
      <c r="B17" s="772" t="s">
        <v>50</v>
      </c>
      <c r="C17" s="773"/>
      <c r="D17" s="774"/>
      <c r="E17" s="802">
        <f t="shared" ref="E17:E24" si="0">SUM(N17:AD17)</f>
        <v>0</v>
      </c>
      <c r="F17" s="803"/>
      <c r="G17" s="803"/>
      <c r="H17" s="51" t="s">
        <v>12</v>
      </c>
      <c r="J17" s="55">
        <v>1</v>
      </c>
      <c r="K17" s="775" t="s">
        <v>50</v>
      </c>
      <c r="L17" s="776"/>
      <c r="M17" s="777"/>
      <c r="N17" s="778">
        <f t="shared" ref="N17:N24" si="1">ROUNDDOWN($N$7*0.1*AL17,0)</f>
        <v>0</v>
      </c>
      <c r="O17" s="779"/>
      <c r="P17" s="50" t="s">
        <v>12</v>
      </c>
      <c r="Q17" s="778">
        <f t="shared" ref="Q17:Q24" si="2">ROUNDDOWN($Q$7*0.1*AO17,0)</f>
        <v>0</v>
      </c>
      <c r="R17" s="779"/>
      <c r="S17" s="50" t="s">
        <v>12</v>
      </c>
      <c r="T17" s="778">
        <f t="shared" ref="T17:T24" si="3">ROUNDDOWN($T$7*0.1*AR17,0)</f>
        <v>0</v>
      </c>
      <c r="U17" s="779"/>
      <c r="V17" s="50" t="s">
        <v>12</v>
      </c>
      <c r="W17" s="778">
        <f t="shared" ref="W17:W24" si="4">ROUNDDOWN($W$7*0.1*AU17,0)</f>
        <v>0</v>
      </c>
      <c r="X17" s="779"/>
      <c r="Y17" s="50" t="s">
        <v>12</v>
      </c>
      <c r="Z17" s="778">
        <f t="shared" ref="Z17:Z24" si="5">ROUNDDOWN($Z$7*0.1*AX17,0)</f>
        <v>0</v>
      </c>
      <c r="AA17" s="779"/>
      <c r="AB17" s="50" t="s">
        <v>12</v>
      </c>
      <c r="AC17" s="778">
        <f t="shared" ref="AC17:AC24" si="6">ROUNDDOWN($AC$7*0.1*BA17,0)</f>
        <v>0</v>
      </c>
      <c r="AD17" s="779"/>
      <c r="AE17" s="54" t="s">
        <v>12</v>
      </c>
      <c r="AH17" s="55">
        <v>1</v>
      </c>
      <c r="AI17" s="775" t="s">
        <v>50</v>
      </c>
      <c r="AJ17" s="776"/>
      <c r="AK17" s="777"/>
      <c r="AL17" s="892"/>
      <c r="AM17" s="893"/>
      <c r="AN17" s="50" t="s">
        <v>12</v>
      </c>
      <c r="AO17" s="892"/>
      <c r="AP17" s="893"/>
      <c r="AQ17" s="50" t="s">
        <v>12</v>
      </c>
      <c r="AR17" s="892"/>
      <c r="AS17" s="893"/>
      <c r="AT17" s="50" t="s">
        <v>12</v>
      </c>
      <c r="AU17" s="892"/>
      <c r="AV17" s="893"/>
      <c r="AW17" s="50" t="s">
        <v>12</v>
      </c>
      <c r="AX17" s="892"/>
      <c r="AY17" s="893"/>
      <c r="AZ17" s="50" t="s">
        <v>12</v>
      </c>
      <c r="BA17" s="892"/>
      <c r="BB17" s="893"/>
      <c r="BC17" s="54" t="s">
        <v>12</v>
      </c>
    </row>
    <row r="18" spans="1:55" s="33" customFormat="1" ht="15" customHeight="1" x14ac:dyDescent="0.15">
      <c r="A18" s="650">
        <v>2</v>
      </c>
      <c r="B18" s="772" t="s">
        <v>49</v>
      </c>
      <c r="C18" s="773"/>
      <c r="D18" s="774"/>
      <c r="E18" s="701">
        <f t="shared" si="0"/>
        <v>0</v>
      </c>
      <c r="F18" s="702"/>
      <c r="G18" s="702"/>
      <c r="H18" s="51" t="s">
        <v>12</v>
      </c>
      <c r="J18" s="53">
        <v>2</v>
      </c>
      <c r="K18" s="772" t="s">
        <v>49</v>
      </c>
      <c r="L18" s="773"/>
      <c r="M18" s="774"/>
      <c r="N18" s="701">
        <f t="shared" si="1"/>
        <v>0</v>
      </c>
      <c r="O18" s="702"/>
      <c r="P18" s="52" t="s">
        <v>12</v>
      </c>
      <c r="Q18" s="701">
        <f t="shared" si="2"/>
        <v>0</v>
      </c>
      <c r="R18" s="702"/>
      <c r="S18" s="52" t="s">
        <v>12</v>
      </c>
      <c r="T18" s="701">
        <f t="shared" si="3"/>
        <v>0</v>
      </c>
      <c r="U18" s="702"/>
      <c r="V18" s="52" t="s">
        <v>12</v>
      </c>
      <c r="W18" s="701">
        <f t="shared" si="4"/>
        <v>0</v>
      </c>
      <c r="X18" s="702"/>
      <c r="Y18" s="52" t="s">
        <v>12</v>
      </c>
      <c r="Z18" s="701">
        <f t="shared" si="5"/>
        <v>0</v>
      </c>
      <c r="AA18" s="702"/>
      <c r="AB18" s="52" t="s">
        <v>12</v>
      </c>
      <c r="AC18" s="701">
        <f t="shared" si="6"/>
        <v>0</v>
      </c>
      <c r="AD18" s="702"/>
      <c r="AE18" s="51" t="s">
        <v>12</v>
      </c>
      <c r="AH18" s="53">
        <v>2</v>
      </c>
      <c r="AI18" s="772" t="s">
        <v>49</v>
      </c>
      <c r="AJ18" s="773"/>
      <c r="AK18" s="774"/>
      <c r="AL18" s="862"/>
      <c r="AM18" s="863"/>
      <c r="AN18" s="52" t="s">
        <v>12</v>
      </c>
      <c r="AO18" s="862"/>
      <c r="AP18" s="863"/>
      <c r="AQ18" s="52" t="s">
        <v>12</v>
      </c>
      <c r="AR18" s="862"/>
      <c r="AS18" s="863"/>
      <c r="AT18" s="52" t="s">
        <v>12</v>
      </c>
      <c r="AU18" s="862"/>
      <c r="AV18" s="863"/>
      <c r="AW18" s="52" t="s">
        <v>12</v>
      </c>
      <c r="AX18" s="862"/>
      <c r="AY18" s="863"/>
      <c r="AZ18" s="52" t="s">
        <v>12</v>
      </c>
      <c r="BA18" s="862"/>
      <c r="BB18" s="863"/>
      <c r="BC18" s="51" t="s">
        <v>12</v>
      </c>
    </row>
    <row r="19" spans="1:55" s="33" customFormat="1" ht="15" customHeight="1" x14ac:dyDescent="0.15">
      <c r="A19" s="650">
        <v>3</v>
      </c>
      <c r="B19" s="772" t="s">
        <v>48</v>
      </c>
      <c r="C19" s="773"/>
      <c r="D19" s="774"/>
      <c r="E19" s="701">
        <f t="shared" si="0"/>
        <v>0</v>
      </c>
      <c r="F19" s="702"/>
      <c r="G19" s="702"/>
      <c r="H19" s="51" t="s">
        <v>12</v>
      </c>
      <c r="J19" s="53">
        <v>3</v>
      </c>
      <c r="K19" s="772" t="s">
        <v>48</v>
      </c>
      <c r="L19" s="773"/>
      <c r="M19" s="774"/>
      <c r="N19" s="701">
        <f t="shared" si="1"/>
        <v>0</v>
      </c>
      <c r="O19" s="702"/>
      <c r="P19" s="52" t="s">
        <v>12</v>
      </c>
      <c r="Q19" s="701">
        <f t="shared" si="2"/>
        <v>0</v>
      </c>
      <c r="R19" s="702"/>
      <c r="S19" s="52" t="s">
        <v>12</v>
      </c>
      <c r="T19" s="701">
        <f t="shared" si="3"/>
        <v>0</v>
      </c>
      <c r="U19" s="702"/>
      <c r="V19" s="52" t="s">
        <v>12</v>
      </c>
      <c r="W19" s="701">
        <f t="shared" si="4"/>
        <v>0</v>
      </c>
      <c r="X19" s="702"/>
      <c r="Y19" s="52" t="s">
        <v>12</v>
      </c>
      <c r="Z19" s="701">
        <f t="shared" si="5"/>
        <v>0</v>
      </c>
      <c r="AA19" s="702"/>
      <c r="AB19" s="52" t="s">
        <v>12</v>
      </c>
      <c r="AC19" s="701">
        <f t="shared" si="6"/>
        <v>0</v>
      </c>
      <c r="AD19" s="702"/>
      <c r="AE19" s="51" t="s">
        <v>12</v>
      </c>
      <c r="AH19" s="53">
        <v>3</v>
      </c>
      <c r="AI19" s="772" t="s">
        <v>48</v>
      </c>
      <c r="AJ19" s="773"/>
      <c r="AK19" s="774"/>
      <c r="AL19" s="862"/>
      <c r="AM19" s="863"/>
      <c r="AN19" s="52" t="s">
        <v>12</v>
      </c>
      <c r="AO19" s="862"/>
      <c r="AP19" s="863"/>
      <c r="AQ19" s="52" t="s">
        <v>12</v>
      </c>
      <c r="AR19" s="862"/>
      <c r="AS19" s="863"/>
      <c r="AT19" s="52" t="s">
        <v>12</v>
      </c>
      <c r="AU19" s="862"/>
      <c r="AV19" s="863"/>
      <c r="AW19" s="52" t="s">
        <v>12</v>
      </c>
      <c r="AX19" s="862"/>
      <c r="AY19" s="863"/>
      <c r="AZ19" s="52" t="s">
        <v>12</v>
      </c>
      <c r="BA19" s="862"/>
      <c r="BB19" s="863"/>
      <c r="BC19" s="51" t="s">
        <v>12</v>
      </c>
    </row>
    <row r="20" spans="1:55" s="33" customFormat="1" ht="15" customHeight="1" x14ac:dyDescent="0.15">
      <c r="A20" s="650">
        <v>4</v>
      </c>
      <c r="B20" s="688" t="s">
        <v>47</v>
      </c>
      <c r="C20" s="770"/>
      <c r="D20" s="771"/>
      <c r="E20" s="701">
        <f t="shared" si="0"/>
        <v>0</v>
      </c>
      <c r="F20" s="702"/>
      <c r="G20" s="702"/>
      <c r="H20" s="51" t="s">
        <v>12</v>
      </c>
      <c r="J20" s="53">
        <v>4</v>
      </c>
      <c r="K20" s="688" t="s">
        <v>47</v>
      </c>
      <c r="L20" s="770"/>
      <c r="M20" s="771"/>
      <c r="N20" s="701">
        <f t="shared" si="1"/>
        <v>0</v>
      </c>
      <c r="O20" s="702"/>
      <c r="P20" s="52" t="s">
        <v>12</v>
      </c>
      <c r="Q20" s="701">
        <f t="shared" si="2"/>
        <v>0</v>
      </c>
      <c r="R20" s="702"/>
      <c r="S20" s="52" t="s">
        <v>12</v>
      </c>
      <c r="T20" s="701">
        <f t="shared" si="3"/>
        <v>0</v>
      </c>
      <c r="U20" s="702"/>
      <c r="V20" s="52" t="s">
        <v>12</v>
      </c>
      <c r="W20" s="701">
        <f t="shared" si="4"/>
        <v>0</v>
      </c>
      <c r="X20" s="702"/>
      <c r="Y20" s="52" t="s">
        <v>12</v>
      </c>
      <c r="Z20" s="701">
        <f t="shared" si="5"/>
        <v>0</v>
      </c>
      <c r="AA20" s="702"/>
      <c r="AB20" s="52" t="s">
        <v>12</v>
      </c>
      <c r="AC20" s="701">
        <f t="shared" si="6"/>
        <v>0</v>
      </c>
      <c r="AD20" s="702"/>
      <c r="AE20" s="51" t="s">
        <v>12</v>
      </c>
      <c r="AH20" s="53">
        <v>4</v>
      </c>
      <c r="AI20" s="688" t="s">
        <v>47</v>
      </c>
      <c r="AJ20" s="770"/>
      <c r="AK20" s="771"/>
      <c r="AL20" s="862"/>
      <c r="AM20" s="863"/>
      <c r="AN20" s="52" t="s">
        <v>12</v>
      </c>
      <c r="AO20" s="862"/>
      <c r="AP20" s="863"/>
      <c r="AQ20" s="52" t="s">
        <v>12</v>
      </c>
      <c r="AR20" s="862"/>
      <c r="AS20" s="863"/>
      <c r="AT20" s="52" t="s">
        <v>12</v>
      </c>
      <c r="AU20" s="862"/>
      <c r="AV20" s="863"/>
      <c r="AW20" s="52" t="s">
        <v>12</v>
      </c>
      <c r="AX20" s="862"/>
      <c r="AY20" s="863"/>
      <c r="AZ20" s="52" t="s">
        <v>12</v>
      </c>
      <c r="BA20" s="862"/>
      <c r="BB20" s="863"/>
      <c r="BC20" s="51" t="s">
        <v>12</v>
      </c>
    </row>
    <row r="21" spans="1:55" s="33" customFormat="1" ht="15" customHeight="1" x14ac:dyDescent="0.15">
      <c r="A21" s="650">
        <v>5</v>
      </c>
      <c r="B21" s="688" t="s">
        <v>46</v>
      </c>
      <c r="C21" s="689"/>
      <c r="D21" s="690"/>
      <c r="E21" s="701">
        <f t="shared" si="0"/>
        <v>0</v>
      </c>
      <c r="F21" s="702"/>
      <c r="G21" s="702"/>
      <c r="H21" s="51" t="s">
        <v>12</v>
      </c>
      <c r="J21" s="53">
        <v>5</v>
      </c>
      <c r="K21" s="688" t="s">
        <v>46</v>
      </c>
      <c r="L21" s="689"/>
      <c r="M21" s="690"/>
      <c r="N21" s="701">
        <f t="shared" si="1"/>
        <v>0</v>
      </c>
      <c r="O21" s="702"/>
      <c r="P21" s="52" t="s">
        <v>12</v>
      </c>
      <c r="Q21" s="701">
        <f t="shared" si="2"/>
        <v>0</v>
      </c>
      <c r="R21" s="702"/>
      <c r="S21" s="52" t="s">
        <v>12</v>
      </c>
      <c r="T21" s="701">
        <f t="shared" si="3"/>
        <v>0</v>
      </c>
      <c r="U21" s="702"/>
      <c r="V21" s="52" t="s">
        <v>12</v>
      </c>
      <c r="W21" s="701">
        <f t="shared" si="4"/>
        <v>0</v>
      </c>
      <c r="X21" s="702"/>
      <c r="Y21" s="52" t="s">
        <v>12</v>
      </c>
      <c r="Z21" s="701">
        <f t="shared" si="5"/>
        <v>0</v>
      </c>
      <c r="AA21" s="702"/>
      <c r="AB21" s="52" t="s">
        <v>12</v>
      </c>
      <c r="AC21" s="701">
        <f t="shared" si="6"/>
        <v>0</v>
      </c>
      <c r="AD21" s="702"/>
      <c r="AE21" s="51" t="s">
        <v>12</v>
      </c>
      <c r="AH21" s="53">
        <v>5</v>
      </c>
      <c r="AI21" s="688" t="s">
        <v>46</v>
      </c>
      <c r="AJ21" s="689"/>
      <c r="AK21" s="690"/>
      <c r="AL21" s="862"/>
      <c r="AM21" s="863"/>
      <c r="AN21" s="52" t="s">
        <v>12</v>
      </c>
      <c r="AO21" s="862"/>
      <c r="AP21" s="863"/>
      <c r="AQ21" s="52" t="s">
        <v>12</v>
      </c>
      <c r="AR21" s="862"/>
      <c r="AS21" s="863"/>
      <c r="AT21" s="52" t="s">
        <v>12</v>
      </c>
      <c r="AU21" s="862"/>
      <c r="AV21" s="863"/>
      <c r="AW21" s="52" t="s">
        <v>12</v>
      </c>
      <c r="AX21" s="862"/>
      <c r="AY21" s="863"/>
      <c r="AZ21" s="52" t="s">
        <v>12</v>
      </c>
      <c r="BA21" s="862"/>
      <c r="BB21" s="863"/>
      <c r="BC21" s="51" t="s">
        <v>12</v>
      </c>
    </row>
    <row r="22" spans="1:55" s="33" customFormat="1" ht="15" customHeight="1" x14ac:dyDescent="0.15">
      <c r="A22" s="761" t="s">
        <v>44</v>
      </c>
      <c r="B22" s="688" t="s">
        <v>43</v>
      </c>
      <c r="C22" s="689"/>
      <c r="D22" s="690"/>
      <c r="E22" s="701">
        <f t="shared" si="0"/>
        <v>0</v>
      </c>
      <c r="F22" s="702"/>
      <c r="G22" s="702"/>
      <c r="H22" s="51" t="s">
        <v>12</v>
      </c>
      <c r="J22" s="753" t="s">
        <v>44</v>
      </c>
      <c r="K22" s="688" t="s">
        <v>43</v>
      </c>
      <c r="L22" s="689"/>
      <c r="M22" s="690"/>
      <c r="N22" s="701">
        <f t="shared" si="1"/>
        <v>0</v>
      </c>
      <c r="O22" s="702"/>
      <c r="P22" s="52" t="s">
        <v>12</v>
      </c>
      <c r="Q22" s="701">
        <f t="shared" si="2"/>
        <v>0</v>
      </c>
      <c r="R22" s="702"/>
      <c r="S22" s="52" t="s">
        <v>12</v>
      </c>
      <c r="T22" s="701">
        <f t="shared" si="3"/>
        <v>0</v>
      </c>
      <c r="U22" s="702"/>
      <c r="V22" s="52" t="s">
        <v>12</v>
      </c>
      <c r="W22" s="701">
        <f t="shared" si="4"/>
        <v>0</v>
      </c>
      <c r="X22" s="702"/>
      <c r="Y22" s="52" t="s">
        <v>12</v>
      </c>
      <c r="Z22" s="701">
        <f t="shared" si="5"/>
        <v>0</v>
      </c>
      <c r="AA22" s="702"/>
      <c r="AB22" s="52" t="s">
        <v>12</v>
      </c>
      <c r="AC22" s="701">
        <f t="shared" si="6"/>
        <v>0</v>
      </c>
      <c r="AD22" s="702"/>
      <c r="AE22" s="51" t="s">
        <v>12</v>
      </c>
      <c r="AH22" s="753" t="s">
        <v>44</v>
      </c>
      <c r="AI22" s="688" t="s">
        <v>43</v>
      </c>
      <c r="AJ22" s="689"/>
      <c r="AK22" s="690"/>
      <c r="AL22" s="862"/>
      <c r="AM22" s="863"/>
      <c r="AN22" s="52" t="s">
        <v>12</v>
      </c>
      <c r="AO22" s="862"/>
      <c r="AP22" s="863"/>
      <c r="AQ22" s="52" t="s">
        <v>12</v>
      </c>
      <c r="AR22" s="862"/>
      <c r="AS22" s="863"/>
      <c r="AT22" s="52" t="s">
        <v>12</v>
      </c>
      <c r="AU22" s="862"/>
      <c r="AV22" s="863"/>
      <c r="AW22" s="52" t="s">
        <v>12</v>
      </c>
      <c r="AX22" s="862"/>
      <c r="AY22" s="863"/>
      <c r="AZ22" s="52" t="s">
        <v>12</v>
      </c>
      <c r="BA22" s="862"/>
      <c r="BB22" s="863"/>
      <c r="BC22" s="51" t="s">
        <v>12</v>
      </c>
    </row>
    <row r="23" spans="1:55" s="33" customFormat="1" ht="15" customHeight="1" x14ac:dyDescent="0.15">
      <c r="A23" s="761"/>
      <c r="B23" s="688" t="s">
        <v>42</v>
      </c>
      <c r="C23" s="689"/>
      <c r="D23" s="690"/>
      <c r="E23" s="701">
        <f t="shared" si="0"/>
        <v>0</v>
      </c>
      <c r="F23" s="702"/>
      <c r="G23" s="702"/>
      <c r="H23" s="51" t="s">
        <v>12</v>
      </c>
      <c r="J23" s="754"/>
      <c r="K23" s="688" t="s">
        <v>42</v>
      </c>
      <c r="L23" s="689"/>
      <c r="M23" s="690"/>
      <c r="N23" s="701">
        <f t="shared" si="1"/>
        <v>0</v>
      </c>
      <c r="O23" s="702"/>
      <c r="P23" s="52" t="s">
        <v>12</v>
      </c>
      <c r="Q23" s="701">
        <f t="shared" si="2"/>
        <v>0</v>
      </c>
      <c r="R23" s="702"/>
      <c r="S23" s="52" t="s">
        <v>12</v>
      </c>
      <c r="T23" s="701">
        <f t="shared" si="3"/>
        <v>0</v>
      </c>
      <c r="U23" s="702"/>
      <c r="V23" s="52" t="s">
        <v>12</v>
      </c>
      <c r="W23" s="701">
        <f t="shared" si="4"/>
        <v>0</v>
      </c>
      <c r="X23" s="702"/>
      <c r="Y23" s="52" t="s">
        <v>12</v>
      </c>
      <c r="Z23" s="701">
        <f t="shared" si="5"/>
        <v>0</v>
      </c>
      <c r="AA23" s="702"/>
      <c r="AB23" s="52" t="s">
        <v>12</v>
      </c>
      <c r="AC23" s="701">
        <f t="shared" si="6"/>
        <v>0</v>
      </c>
      <c r="AD23" s="702"/>
      <c r="AE23" s="51" t="s">
        <v>12</v>
      </c>
      <c r="AH23" s="754"/>
      <c r="AI23" s="688" t="s">
        <v>42</v>
      </c>
      <c r="AJ23" s="689"/>
      <c r="AK23" s="690"/>
      <c r="AL23" s="862"/>
      <c r="AM23" s="863"/>
      <c r="AN23" s="52" t="s">
        <v>12</v>
      </c>
      <c r="AO23" s="862"/>
      <c r="AP23" s="863"/>
      <c r="AQ23" s="52" t="s">
        <v>12</v>
      </c>
      <c r="AR23" s="862"/>
      <c r="AS23" s="863"/>
      <c r="AT23" s="52" t="s">
        <v>12</v>
      </c>
      <c r="AU23" s="862"/>
      <c r="AV23" s="863"/>
      <c r="AW23" s="52" t="s">
        <v>12</v>
      </c>
      <c r="AX23" s="862"/>
      <c r="AY23" s="863"/>
      <c r="AZ23" s="52" t="s">
        <v>12</v>
      </c>
      <c r="BA23" s="862"/>
      <c r="BB23" s="863"/>
      <c r="BC23" s="51" t="s">
        <v>12</v>
      </c>
    </row>
    <row r="24" spans="1:55" s="33" customFormat="1" ht="15" customHeight="1" thickBot="1" x14ac:dyDescent="0.2">
      <c r="A24" s="762"/>
      <c r="B24" s="763" t="s">
        <v>41</v>
      </c>
      <c r="C24" s="694"/>
      <c r="D24" s="695"/>
      <c r="E24" s="751">
        <f t="shared" si="0"/>
        <v>0</v>
      </c>
      <c r="F24" s="752"/>
      <c r="G24" s="752"/>
      <c r="H24" s="48" t="s">
        <v>12</v>
      </c>
      <c r="J24" s="755"/>
      <c r="K24" s="688" t="s">
        <v>41</v>
      </c>
      <c r="L24" s="689"/>
      <c r="M24" s="690"/>
      <c r="N24" s="701">
        <f t="shared" si="1"/>
        <v>0</v>
      </c>
      <c r="O24" s="702"/>
      <c r="P24" s="52" t="s">
        <v>12</v>
      </c>
      <c r="Q24" s="701">
        <f t="shared" si="2"/>
        <v>0</v>
      </c>
      <c r="R24" s="702"/>
      <c r="S24" s="52" t="s">
        <v>12</v>
      </c>
      <c r="T24" s="701">
        <f t="shared" si="3"/>
        <v>0</v>
      </c>
      <c r="U24" s="702"/>
      <c r="V24" s="52" t="s">
        <v>12</v>
      </c>
      <c r="W24" s="701">
        <f t="shared" si="4"/>
        <v>0</v>
      </c>
      <c r="X24" s="702"/>
      <c r="Y24" s="52" t="s">
        <v>12</v>
      </c>
      <c r="Z24" s="701">
        <f t="shared" si="5"/>
        <v>0</v>
      </c>
      <c r="AA24" s="702"/>
      <c r="AB24" s="52" t="s">
        <v>12</v>
      </c>
      <c r="AC24" s="701">
        <f t="shared" si="6"/>
        <v>0</v>
      </c>
      <c r="AD24" s="702"/>
      <c r="AE24" s="51" t="s">
        <v>12</v>
      </c>
      <c r="AH24" s="755"/>
      <c r="AI24" s="688" t="s">
        <v>41</v>
      </c>
      <c r="AJ24" s="689"/>
      <c r="AK24" s="690"/>
      <c r="AL24" s="862"/>
      <c r="AM24" s="863"/>
      <c r="AN24" s="52" t="s">
        <v>12</v>
      </c>
      <c r="AO24" s="862"/>
      <c r="AP24" s="863"/>
      <c r="AQ24" s="52" t="s">
        <v>12</v>
      </c>
      <c r="AR24" s="862"/>
      <c r="AS24" s="863"/>
      <c r="AT24" s="52" t="s">
        <v>12</v>
      </c>
      <c r="AU24" s="862"/>
      <c r="AV24" s="863"/>
      <c r="AW24" s="52" t="s">
        <v>12</v>
      </c>
      <c r="AX24" s="862"/>
      <c r="AY24" s="863"/>
      <c r="AZ24" s="52" t="s">
        <v>12</v>
      </c>
      <c r="BA24" s="862"/>
      <c r="BB24" s="863"/>
      <c r="BC24" s="51" t="s">
        <v>12</v>
      </c>
    </row>
    <row r="25" spans="1:55" s="33" customFormat="1" ht="15" customHeight="1" thickTop="1" thickBot="1" x14ac:dyDescent="0.2">
      <c r="A25" s="767" t="s">
        <v>40</v>
      </c>
      <c r="B25" s="764" t="s">
        <v>39</v>
      </c>
      <c r="C25" s="765"/>
      <c r="D25" s="766"/>
      <c r="E25" s="876"/>
      <c r="F25" s="877"/>
      <c r="G25" s="877"/>
      <c r="H25" s="54" t="s">
        <v>12</v>
      </c>
      <c r="J25" s="792" t="s">
        <v>38</v>
      </c>
      <c r="K25" s="889"/>
      <c r="L25" s="889"/>
      <c r="M25" s="890"/>
      <c r="N25" s="751">
        <f>SUM(N17:O24)</f>
        <v>0</v>
      </c>
      <c r="O25" s="752"/>
      <c r="P25" s="49" t="s">
        <v>12</v>
      </c>
      <c r="Q25" s="751">
        <f>SUM(Q17:R24)</f>
        <v>0</v>
      </c>
      <c r="R25" s="752"/>
      <c r="S25" s="49" t="s">
        <v>12</v>
      </c>
      <c r="T25" s="751">
        <f>SUM(T17:U24)</f>
        <v>0</v>
      </c>
      <c r="U25" s="752"/>
      <c r="V25" s="49" t="s">
        <v>12</v>
      </c>
      <c r="W25" s="751">
        <f>SUM(W17:X24)</f>
        <v>0</v>
      </c>
      <c r="X25" s="752"/>
      <c r="Y25" s="49" t="s">
        <v>12</v>
      </c>
      <c r="Z25" s="751">
        <f>SUM(Z17:AA24)</f>
        <v>0</v>
      </c>
      <c r="AA25" s="752"/>
      <c r="AB25" s="49" t="s">
        <v>12</v>
      </c>
      <c r="AC25" s="751">
        <f>SUM(AC17:AD24)</f>
        <v>0</v>
      </c>
      <c r="AD25" s="752"/>
      <c r="AE25" s="48" t="s">
        <v>12</v>
      </c>
      <c r="AH25" s="792" t="s">
        <v>38</v>
      </c>
      <c r="AI25" s="889"/>
      <c r="AJ25" s="889"/>
      <c r="AK25" s="890"/>
      <c r="AL25" s="751">
        <f>SUM(AL17:AM24)</f>
        <v>0</v>
      </c>
      <c r="AM25" s="752"/>
      <c r="AN25" s="49" t="s">
        <v>12</v>
      </c>
      <c r="AO25" s="751">
        <f>SUM(AO17:AP24)</f>
        <v>0</v>
      </c>
      <c r="AP25" s="752"/>
      <c r="AQ25" s="49" t="s">
        <v>12</v>
      </c>
      <c r="AR25" s="751">
        <f>SUM(AR17:AS24)</f>
        <v>0</v>
      </c>
      <c r="AS25" s="752"/>
      <c r="AT25" s="49" t="s">
        <v>12</v>
      </c>
      <c r="AU25" s="751">
        <f>SUM(AU17:AV24)</f>
        <v>0</v>
      </c>
      <c r="AV25" s="752"/>
      <c r="AW25" s="49" t="s">
        <v>12</v>
      </c>
      <c r="AX25" s="751">
        <f>SUM(AX17:AY24)</f>
        <v>0</v>
      </c>
      <c r="AY25" s="752"/>
      <c r="AZ25" s="49" t="s">
        <v>12</v>
      </c>
      <c r="BA25" s="751">
        <f>SUM(BA17:BB24)</f>
        <v>0</v>
      </c>
      <c r="BB25" s="752"/>
      <c r="BC25" s="48" t="s">
        <v>12</v>
      </c>
    </row>
    <row r="26" spans="1:55" s="33" customFormat="1" ht="15" customHeight="1" thickTop="1" thickBot="1" x14ac:dyDescent="0.2">
      <c r="A26" s="768"/>
      <c r="B26" s="688" t="s">
        <v>37</v>
      </c>
      <c r="C26" s="689"/>
      <c r="D26" s="690"/>
      <c r="E26" s="862"/>
      <c r="F26" s="863"/>
      <c r="G26" s="863"/>
      <c r="H26" s="654" t="s">
        <v>12</v>
      </c>
      <c r="Q26" s="47"/>
      <c r="R26" s="47"/>
      <c r="T26" s="47"/>
      <c r="U26" s="47"/>
      <c r="W26" s="47"/>
      <c r="X26" s="47"/>
      <c r="AO26" s="47"/>
      <c r="AP26" s="47"/>
      <c r="AR26" s="47"/>
      <c r="AS26" s="47"/>
      <c r="AU26" s="891"/>
      <c r="AV26" s="891"/>
      <c r="AW26" s="68"/>
      <c r="AX26" s="891"/>
      <c r="AY26" s="891"/>
      <c r="AZ26" s="68"/>
      <c r="BA26" s="891"/>
      <c r="BB26" s="891"/>
      <c r="BC26" s="67"/>
    </row>
    <row r="27" spans="1:55" s="33" customFormat="1" ht="15" customHeight="1" thickBot="1" x14ac:dyDescent="0.2">
      <c r="A27" s="769"/>
      <c r="B27" s="688" t="s">
        <v>36</v>
      </c>
      <c r="C27" s="689"/>
      <c r="D27" s="690"/>
      <c r="E27" s="876"/>
      <c r="F27" s="877"/>
      <c r="G27" s="877"/>
      <c r="H27" s="654" t="s">
        <v>12</v>
      </c>
      <c r="J27" s="878" t="s">
        <v>34</v>
      </c>
      <c r="K27" s="879"/>
      <c r="L27" s="879"/>
      <c r="M27" s="880"/>
      <c r="N27" s="710">
        <f>N13-N25</f>
        <v>0</v>
      </c>
      <c r="O27" s="711"/>
      <c r="P27" s="46" t="s">
        <v>12</v>
      </c>
      <c r="Q27" s="710">
        <f>Q13-Q25</f>
        <v>0</v>
      </c>
      <c r="R27" s="711"/>
      <c r="S27" s="46" t="s">
        <v>12</v>
      </c>
      <c r="T27" s="710">
        <f>T13-T25</f>
        <v>0</v>
      </c>
      <c r="U27" s="711"/>
      <c r="V27" s="46" t="s">
        <v>12</v>
      </c>
      <c r="W27" s="710">
        <f>W13-W25</f>
        <v>0</v>
      </c>
      <c r="X27" s="711"/>
      <c r="Y27" s="46" t="s">
        <v>12</v>
      </c>
      <c r="Z27" s="710">
        <f>Z13-Z25</f>
        <v>0</v>
      </c>
      <c r="AA27" s="711"/>
      <c r="AB27" s="46" t="s">
        <v>12</v>
      </c>
      <c r="AC27" s="710">
        <f>AC13-AC25</f>
        <v>0</v>
      </c>
      <c r="AD27" s="711"/>
      <c r="AE27" s="46" t="s">
        <v>12</v>
      </c>
      <c r="AH27" s="867" t="s">
        <v>34</v>
      </c>
      <c r="AI27" s="868"/>
      <c r="AJ27" s="868"/>
      <c r="AK27" s="869"/>
      <c r="AL27" s="710">
        <f>AL13-AL25</f>
        <v>0</v>
      </c>
      <c r="AM27" s="711"/>
      <c r="AN27" s="46" t="s">
        <v>12</v>
      </c>
      <c r="AO27" s="710">
        <f>AO13-AO25</f>
        <v>0</v>
      </c>
      <c r="AP27" s="711"/>
      <c r="AQ27" s="46" t="s">
        <v>12</v>
      </c>
      <c r="AR27" s="710">
        <f>AR13-AR25</f>
        <v>0</v>
      </c>
      <c r="AS27" s="711"/>
      <c r="AT27" s="46" t="s">
        <v>12</v>
      </c>
      <c r="AU27" s="710">
        <f>AU13-AU25</f>
        <v>0</v>
      </c>
      <c r="AV27" s="711"/>
      <c r="AW27" s="66" t="s">
        <v>12</v>
      </c>
      <c r="AX27" s="710">
        <f>AX13-AX25</f>
        <v>0</v>
      </c>
      <c r="AY27" s="711"/>
      <c r="AZ27" s="66" t="s">
        <v>12</v>
      </c>
      <c r="BA27" s="710">
        <f>BA13-BA25</f>
        <v>0</v>
      </c>
      <c r="BB27" s="711"/>
      <c r="BC27" s="66" t="s">
        <v>12</v>
      </c>
    </row>
    <row r="28" spans="1:55" s="33" customFormat="1" ht="15" customHeight="1" x14ac:dyDescent="0.15">
      <c r="A28" s="650">
        <v>8</v>
      </c>
      <c r="B28" s="688" t="s">
        <v>33</v>
      </c>
      <c r="C28" s="689"/>
      <c r="D28" s="690"/>
      <c r="E28" s="887">
        <f>SUM(E25:G27)*0.1</f>
        <v>0</v>
      </c>
      <c r="F28" s="888"/>
      <c r="G28" s="888"/>
      <c r="H28" s="654" t="s">
        <v>12</v>
      </c>
    </row>
    <row r="29" spans="1:55" s="33" customFormat="1" ht="15" customHeight="1" x14ac:dyDescent="0.15">
      <c r="A29" s="650">
        <v>9</v>
      </c>
      <c r="B29" s="688" t="s">
        <v>32</v>
      </c>
      <c r="C29" s="689"/>
      <c r="D29" s="690"/>
      <c r="E29" s="887">
        <f>'2-3.労働時間 '!AA22*'2-3.労働時間 '!AA23</f>
        <v>0</v>
      </c>
      <c r="F29" s="888"/>
      <c r="G29" s="888"/>
      <c r="H29" s="654" t="s">
        <v>12</v>
      </c>
      <c r="J29" s="709" t="s">
        <v>74</v>
      </c>
      <c r="K29" s="709"/>
      <c r="L29" s="709"/>
      <c r="M29" s="709"/>
      <c r="AC29" s="33" t="s">
        <v>30</v>
      </c>
      <c r="AH29" s="750"/>
      <c r="AI29" s="750"/>
      <c r="AJ29" s="750"/>
      <c r="AK29" s="750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</row>
    <row r="30" spans="1:55" s="33" customFormat="1" ht="15" customHeight="1" x14ac:dyDescent="0.15">
      <c r="A30" s="650">
        <v>10</v>
      </c>
      <c r="B30" s="712" t="s">
        <v>29</v>
      </c>
      <c r="C30" s="713"/>
      <c r="D30" s="714"/>
      <c r="E30" s="862"/>
      <c r="F30" s="863"/>
      <c r="G30" s="863"/>
      <c r="H30" s="654" t="s">
        <v>12</v>
      </c>
      <c r="J30" s="715" t="s">
        <v>28</v>
      </c>
      <c r="K30" s="44"/>
      <c r="L30" s="43"/>
      <c r="M30" s="43"/>
      <c r="N30" s="44"/>
      <c r="O30" s="43"/>
      <c r="P30" s="45"/>
      <c r="Q30" s="43"/>
      <c r="R30" s="43"/>
      <c r="S30" s="42" t="s">
        <v>27</v>
      </c>
      <c r="T30" s="44"/>
      <c r="U30" s="43"/>
      <c r="V30" s="43"/>
      <c r="W30" s="44"/>
      <c r="X30" s="43"/>
      <c r="Y30" s="45" t="s">
        <v>1</v>
      </c>
      <c r="Z30" s="884" t="s">
        <v>26</v>
      </c>
      <c r="AA30" s="885"/>
      <c r="AB30" s="886"/>
      <c r="AC30" s="44"/>
      <c r="AD30" s="43"/>
      <c r="AE30" s="42" t="s">
        <v>18</v>
      </c>
      <c r="AH30" s="707"/>
      <c r="AI30" s="34"/>
      <c r="AJ30" s="34"/>
      <c r="AK30" s="34"/>
      <c r="AL30" s="34"/>
      <c r="AM30" s="34"/>
      <c r="AN30" s="34"/>
      <c r="AO30" s="34"/>
      <c r="AP30" s="34"/>
      <c r="AQ30" s="39"/>
      <c r="AR30" s="34"/>
      <c r="AS30" s="34"/>
      <c r="AT30" s="34"/>
      <c r="AU30" s="34"/>
      <c r="AV30" s="34"/>
      <c r="AW30" s="34"/>
      <c r="AX30" s="703"/>
      <c r="AY30" s="703"/>
      <c r="AZ30" s="703"/>
      <c r="BA30" s="34"/>
      <c r="BB30" s="34"/>
      <c r="BC30" s="39"/>
    </row>
    <row r="31" spans="1:55" s="33" customFormat="1" ht="15" customHeight="1" x14ac:dyDescent="0.15">
      <c r="A31" s="650">
        <v>11</v>
      </c>
      <c r="B31" s="688" t="s">
        <v>25</v>
      </c>
      <c r="C31" s="689"/>
      <c r="D31" s="690"/>
      <c r="E31" s="862"/>
      <c r="F31" s="863"/>
      <c r="G31" s="863"/>
      <c r="H31" s="654" t="s">
        <v>12</v>
      </c>
      <c r="J31" s="716"/>
      <c r="K31" s="38"/>
      <c r="L31" s="34"/>
      <c r="M31" s="39" t="s">
        <v>18</v>
      </c>
      <c r="N31" s="729" t="s">
        <v>23</v>
      </c>
      <c r="O31" s="703"/>
      <c r="P31" s="730"/>
      <c r="Q31" s="859">
        <f>'2-3.労働時間 '!AE10</f>
        <v>0</v>
      </c>
      <c r="R31" s="860"/>
      <c r="S31" s="861"/>
      <c r="T31" s="873" t="s">
        <v>22</v>
      </c>
      <c r="U31" s="874"/>
      <c r="V31" s="875"/>
      <c r="W31" s="870"/>
      <c r="X31" s="871"/>
      <c r="Y31" s="872"/>
      <c r="Z31" s="34"/>
      <c r="AA31" s="34"/>
      <c r="AB31" s="34"/>
      <c r="AC31" s="738">
        <f>IF(W31="",0,Q31/W31)</f>
        <v>0</v>
      </c>
      <c r="AD31" s="739"/>
      <c r="AE31" s="740"/>
      <c r="AH31" s="707"/>
      <c r="AI31" s="34"/>
      <c r="AJ31" s="34"/>
      <c r="AK31" s="39"/>
      <c r="AL31" s="703"/>
      <c r="AM31" s="703"/>
      <c r="AN31" s="703"/>
      <c r="AO31" s="687"/>
      <c r="AP31" s="704"/>
      <c r="AQ31" s="704"/>
      <c r="AR31" s="703"/>
      <c r="AS31" s="703"/>
      <c r="AT31" s="703"/>
      <c r="AU31" s="705"/>
      <c r="AV31" s="705"/>
      <c r="AW31" s="705"/>
      <c r="AX31" s="34"/>
      <c r="AY31" s="34"/>
      <c r="AZ31" s="34"/>
      <c r="BA31" s="735"/>
      <c r="BB31" s="736"/>
      <c r="BC31" s="736"/>
    </row>
    <row r="32" spans="1:55" s="33" customFormat="1" ht="15" customHeight="1" x14ac:dyDescent="0.15">
      <c r="A32" s="650">
        <v>12</v>
      </c>
      <c r="B32" s="688" t="s">
        <v>21</v>
      </c>
      <c r="C32" s="689"/>
      <c r="D32" s="690"/>
      <c r="E32" s="862"/>
      <c r="F32" s="863"/>
      <c r="G32" s="863"/>
      <c r="H32" s="654" t="s">
        <v>12</v>
      </c>
      <c r="J32" s="716"/>
      <c r="K32" s="741">
        <f>SUM(Q31+Q34)</f>
        <v>0</v>
      </c>
      <c r="L32" s="742"/>
      <c r="M32" s="743"/>
      <c r="N32" s="37"/>
      <c r="O32" s="36"/>
      <c r="P32" s="35"/>
      <c r="Q32" s="36"/>
      <c r="R32" s="36"/>
      <c r="S32" s="35"/>
      <c r="T32" s="37"/>
      <c r="U32" s="36"/>
      <c r="V32" s="36"/>
      <c r="W32" s="37"/>
      <c r="X32" s="36"/>
      <c r="Y32" s="35"/>
      <c r="Z32" s="881" t="s">
        <v>20</v>
      </c>
      <c r="AA32" s="882"/>
      <c r="AB32" s="883"/>
      <c r="AC32" s="37"/>
      <c r="AD32" s="36"/>
      <c r="AE32" s="35"/>
      <c r="AH32" s="707"/>
      <c r="AI32" s="708"/>
      <c r="AJ32" s="708"/>
      <c r="AK32" s="708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703"/>
      <c r="AY32" s="703"/>
      <c r="AZ32" s="703"/>
      <c r="BA32" s="34"/>
      <c r="BB32" s="34"/>
      <c r="BC32" s="34"/>
    </row>
    <row r="33" spans="1:62" s="33" customFormat="1" ht="15" customHeight="1" x14ac:dyDescent="0.15">
      <c r="A33" s="650">
        <v>13</v>
      </c>
      <c r="B33" s="688" t="s">
        <v>19</v>
      </c>
      <c r="C33" s="689"/>
      <c r="D33" s="690"/>
      <c r="E33" s="862"/>
      <c r="F33" s="863"/>
      <c r="G33" s="863"/>
      <c r="H33" s="654" t="s">
        <v>12</v>
      </c>
      <c r="J33" s="716"/>
      <c r="K33" s="741"/>
      <c r="L33" s="742"/>
      <c r="M33" s="743"/>
      <c r="N33" s="38"/>
      <c r="O33" s="34"/>
      <c r="P33" s="41"/>
      <c r="Q33" s="34"/>
      <c r="R33" s="34"/>
      <c r="S33" s="41"/>
      <c r="AH33" s="707"/>
      <c r="AI33" s="708"/>
      <c r="AJ33" s="708"/>
      <c r="AK33" s="708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</row>
    <row r="34" spans="1:62" s="33" customFormat="1" ht="15" customHeight="1" x14ac:dyDescent="0.15">
      <c r="A34" s="650">
        <v>14</v>
      </c>
      <c r="B34" s="688" t="s">
        <v>17</v>
      </c>
      <c r="C34" s="689"/>
      <c r="D34" s="690"/>
      <c r="E34" s="862"/>
      <c r="F34" s="863"/>
      <c r="G34" s="863"/>
      <c r="H34" s="654" t="s">
        <v>12</v>
      </c>
      <c r="J34" s="716"/>
      <c r="K34" s="38"/>
      <c r="L34" s="34"/>
      <c r="M34" s="34"/>
      <c r="N34" s="729" t="s">
        <v>16</v>
      </c>
      <c r="O34" s="703"/>
      <c r="P34" s="730"/>
      <c r="Q34" s="864">
        <f>'2-3.労働時間 '!AE11</f>
        <v>0</v>
      </c>
      <c r="R34" s="865"/>
      <c r="S34" s="866"/>
      <c r="AH34" s="707"/>
      <c r="AI34" s="34"/>
      <c r="AJ34" s="34"/>
      <c r="AK34" s="34"/>
      <c r="AL34" s="703"/>
      <c r="AM34" s="703"/>
      <c r="AN34" s="703"/>
      <c r="AO34" s="705"/>
      <c r="AP34" s="706"/>
      <c r="AQ34" s="706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</row>
    <row r="35" spans="1:62" s="33" customFormat="1" ht="15" customHeight="1" x14ac:dyDescent="0.15">
      <c r="A35" s="650">
        <v>15</v>
      </c>
      <c r="B35" s="688" t="s">
        <v>15</v>
      </c>
      <c r="C35" s="689"/>
      <c r="D35" s="690"/>
      <c r="E35" s="862"/>
      <c r="F35" s="863"/>
      <c r="G35" s="863"/>
      <c r="H35" s="654" t="s">
        <v>12</v>
      </c>
      <c r="J35" s="717"/>
      <c r="K35" s="37"/>
      <c r="L35" s="36"/>
      <c r="M35" s="36"/>
      <c r="N35" s="37"/>
      <c r="O35" s="36"/>
      <c r="P35" s="35"/>
      <c r="Q35" s="36"/>
      <c r="R35" s="36"/>
      <c r="S35" s="35"/>
      <c r="AH35" s="707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</row>
    <row r="36" spans="1:62" s="33" customFormat="1" ht="15" customHeight="1" thickBot="1" x14ac:dyDescent="0.2">
      <c r="A36" s="693" t="s">
        <v>14</v>
      </c>
      <c r="B36" s="694"/>
      <c r="C36" s="694"/>
      <c r="D36" s="695"/>
      <c r="E36" s="751">
        <f>SUM(E17:G35)</f>
        <v>0</v>
      </c>
      <c r="F36" s="752"/>
      <c r="G36" s="752"/>
      <c r="H36" s="658" t="s">
        <v>12</v>
      </c>
    </row>
    <row r="37" spans="1:62" s="33" customFormat="1" ht="15" customHeight="1" thickTop="1" thickBot="1" x14ac:dyDescent="0.2">
      <c r="A37" s="698" t="s">
        <v>13</v>
      </c>
      <c r="B37" s="699"/>
      <c r="C37" s="699"/>
      <c r="D37" s="699"/>
      <c r="E37" s="857">
        <f>E13-E36</f>
        <v>0</v>
      </c>
      <c r="F37" s="858"/>
      <c r="G37" s="858"/>
      <c r="H37" s="659" t="s">
        <v>12</v>
      </c>
    </row>
    <row r="38" spans="1:62" s="33" customFormat="1" ht="12" customHeight="1" thickTop="1" x14ac:dyDescent="0.15">
      <c r="A38" s="686"/>
      <c r="B38" s="686"/>
      <c r="C38" s="686"/>
      <c r="D38" s="686"/>
      <c r="E38" s="687"/>
      <c r="F38" s="687"/>
      <c r="G38" s="687"/>
      <c r="H38" s="39"/>
    </row>
    <row r="39" spans="1:62" s="33" customFormat="1" ht="15" customHeight="1" x14ac:dyDescent="0.15">
      <c r="A39" s="65"/>
      <c r="B39" s="65"/>
      <c r="C39" s="65"/>
      <c r="D39" s="65"/>
      <c r="E39" s="34"/>
      <c r="F39" s="34"/>
      <c r="G39" s="34"/>
      <c r="H39" s="39"/>
    </row>
    <row r="40" spans="1:62" s="600" customFormat="1" ht="24.75" customHeight="1" x14ac:dyDescent="0.2">
      <c r="A40" s="826" t="s">
        <v>73</v>
      </c>
      <c r="B40" s="827"/>
      <c r="C40" s="827"/>
      <c r="D40" s="827"/>
      <c r="E40" s="827"/>
      <c r="F40" s="827"/>
      <c r="G40" s="602"/>
      <c r="H40" s="602"/>
      <c r="I40" s="832" t="s">
        <v>72</v>
      </c>
      <c r="J40" s="832"/>
      <c r="K40" s="602"/>
      <c r="L40" s="831" t="str">
        <f>L1</f>
        <v/>
      </c>
      <c r="M40" s="831"/>
      <c r="N40" s="831"/>
      <c r="O40" s="831"/>
      <c r="P40" s="831"/>
      <c r="Q40" s="602"/>
      <c r="R40" s="602"/>
      <c r="S40" s="602"/>
      <c r="T40" s="602"/>
      <c r="U40" s="603"/>
      <c r="V40" s="603"/>
      <c r="W40" s="603"/>
      <c r="X40" s="603"/>
      <c r="Y40" s="603"/>
      <c r="Z40" s="603"/>
      <c r="AA40" s="603"/>
      <c r="AB40" s="603"/>
      <c r="AC40" s="602"/>
      <c r="AD40" s="602"/>
      <c r="AE40" s="602"/>
      <c r="AG40" s="837" t="s">
        <v>71</v>
      </c>
      <c r="AH40" s="837"/>
      <c r="AI40" s="838"/>
      <c r="AJ40" s="838"/>
      <c r="AK40" s="838"/>
      <c r="AL40" s="838"/>
      <c r="AM40" s="838"/>
      <c r="AN40" s="838"/>
      <c r="AO40" s="838"/>
      <c r="AP40" s="838"/>
      <c r="AQ40" s="838"/>
      <c r="AR40" s="838"/>
      <c r="AS40" s="838"/>
      <c r="AT40" s="838"/>
      <c r="AU40" s="838"/>
      <c r="AV40" s="603"/>
      <c r="AW40" s="603"/>
      <c r="AX40" s="603"/>
      <c r="AY40" s="603"/>
      <c r="AZ40" s="603"/>
      <c r="BA40" s="603"/>
      <c r="BB40" s="603"/>
      <c r="BC40" s="603"/>
      <c r="BD40" s="602"/>
      <c r="BE40" s="602"/>
      <c r="BF40" s="602"/>
      <c r="BG40" s="602"/>
      <c r="BH40" s="602"/>
      <c r="BI40" s="602"/>
      <c r="BJ40" s="602"/>
    </row>
    <row r="41" spans="1:62" s="33" customFormat="1" ht="15" customHeight="1" thickBot="1" x14ac:dyDescent="0.2"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</row>
    <row r="42" spans="1:62" s="33" customFormat="1" ht="15" customHeight="1" thickBot="1" x14ac:dyDescent="0.2">
      <c r="A42" s="839" t="s">
        <v>70</v>
      </c>
      <c r="B42" s="842"/>
      <c r="C42" s="842"/>
      <c r="D42" s="842"/>
      <c r="E42" s="842"/>
      <c r="F42" s="842"/>
      <c r="G42" s="842"/>
      <c r="H42" s="843"/>
      <c r="J42" s="839" t="s">
        <v>69</v>
      </c>
      <c r="K42" s="840"/>
      <c r="L42" s="840"/>
      <c r="M42" s="840"/>
      <c r="N42" s="840"/>
      <c r="O42" s="840"/>
      <c r="P42" s="840"/>
      <c r="Q42" s="840"/>
      <c r="R42" s="840"/>
      <c r="S42" s="840"/>
      <c r="T42" s="840"/>
      <c r="U42" s="840"/>
      <c r="V42" s="840"/>
      <c r="W42" s="840"/>
      <c r="X42" s="840"/>
      <c r="Y42" s="840"/>
      <c r="Z42" s="840"/>
      <c r="AA42" s="840"/>
      <c r="AB42" s="840"/>
      <c r="AC42" s="840"/>
      <c r="AD42" s="840"/>
      <c r="AE42" s="841"/>
      <c r="AG42" s="63"/>
      <c r="AH42" s="836"/>
      <c r="AI42" s="836"/>
      <c r="AJ42" s="836"/>
      <c r="AK42" s="836"/>
      <c r="AL42" s="836"/>
      <c r="AM42" s="836"/>
      <c r="AN42" s="836"/>
      <c r="AO42" s="836"/>
      <c r="AP42" s="836"/>
      <c r="AQ42" s="836"/>
      <c r="AR42" s="836"/>
      <c r="AS42" s="836"/>
      <c r="AT42" s="836"/>
      <c r="AU42" s="836"/>
      <c r="AV42" s="836"/>
      <c r="AW42" s="836"/>
      <c r="AX42" s="836"/>
      <c r="AY42" s="836"/>
      <c r="AZ42" s="836"/>
      <c r="BA42" s="836"/>
      <c r="BB42" s="836"/>
      <c r="BC42" s="836"/>
    </row>
    <row r="43" spans="1:62" s="33" customFormat="1" ht="15" customHeight="1" thickBot="1" x14ac:dyDescent="0.2"/>
    <row r="44" spans="1:62" s="33" customFormat="1" ht="15" customHeight="1" thickTop="1" x14ac:dyDescent="0.15">
      <c r="A44" s="799" t="s">
        <v>68</v>
      </c>
      <c r="B44" s="800"/>
      <c r="C44" s="800"/>
      <c r="D44" s="800"/>
      <c r="E44" s="800"/>
      <c r="F44" s="800"/>
      <c r="G44" s="800"/>
      <c r="H44" s="801"/>
      <c r="J44" s="62"/>
      <c r="K44" s="819" t="s">
        <v>67</v>
      </c>
      <c r="L44" s="800"/>
      <c r="M44" s="820"/>
      <c r="N44" s="828">
        <f>AL44</f>
        <v>0</v>
      </c>
      <c r="O44" s="829"/>
      <c r="P44" s="830"/>
      <c r="Q44" s="828">
        <f>AO44</f>
        <v>0</v>
      </c>
      <c r="R44" s="829"/>
      <c r="S44" s="830"/>
      <c r="T44" s="764">
        <f>AR44</f>
        <v>0</v>
      </c>
      <c r="U44" s="765"/>
      <c r="V44" s="766"/>
      <c r="W44" s="833">
        <f>AU44</f>
        <v>0</v>
      </c>
      <c r="X44" s="834"/>
      <c r="Y44" s="835"/>
      <c r="Z44" s="833">
        <f>AX44</f>
        <v>0</v>
      </c>
      <c r="AA44" s="834"/>
      <c r="AB44" s="835"/>
      <c r="AC44" s="855">
        <f>BA44</f>
        <v>0</v>
      </c>
      <c r="AD44" s="789"/>
      <c r="AE44" s="795"/>
      <c r="AH44" s="62"/>
      <c r="AI44" s="819" t="s">
        <v>67</v>
      </c>
      <c r="AJ44" s="800"/>
      <c r="AK44" s="820"/>
      <c r="AL44" s="852"/>
      <c r="AM44" s="853"/>
      <c r="AN44" s="854"/>
      <c r="AO44" s="847"/>
      <c r="AP44" s="848"/>
      <c r="AQ44" s="849"/>
      <c r="AR44" s="847"/>
      <c r="AS44" s="848"/>
      <c r="AT44" s="849"/>
      <c r="AU44" s="847"/>
      <c r="AV44" s="848"/>
      <c r="AW44" s="849"/>
      <c r="AX44" s="847"/>
      <c r="AY44" s="848"/>
      <c r="AZ44" s="849"/>
      <c r="BA44" s="847"/>
      <c r="BB44" s="848"/>
      <c r="BC44" s="851"/>
    </row>
    <row r="45" spans="1:62" s="33" customFormat="1" ht="15" customHeight="1" thickBot="1" x14ac:dyDescent="0.2">
      <c r="A45" s="652"/>
      <c r="B45" s="780" t="s">
        <v>66</v>
      </c>
      <c r="C45" s="783"/>
      <c r="D45" s="785"/>
      <c r="E45" s="780" t="s">
        <v>51</v>
      </c>
      <c r="F45" s="783"/>
      <c r="G45" s="783"/>
      <c r="H45" s="784"/>
      <c r="J45" s="56"/>
      <c r="K45" s="780" t="s">
        <v>65</v>
      </c>
      <c r="L45" s="783"/>
      <c r="M45" s="785"/>
      <c r="N45" s="823">
        <f>AL45</f>
        <v>0</v>
      </c>
      <c r="O45" s="824"/>
      <c r="P45" s="825"/>
      <c r="Q45" s="823">
        <f>AO45</f>
        <v>0</v>
      </c>
      <c r="R45" s="824"/>
      <c r="S45" s="825"/>
      <c r="T45" s="823">
        <f>AR45</f>
        <v>0</v>
      </c>
      <c r="U45" s="824"/>
      <c r="V45" s="825"/>
      <c r="W45" s="823">
        <f>AU45</f>
        <v>0</v>
      </c>
      <c r="X45" s="824"/>
      <c r="Y45" s="825"/>
      <c r="Z45" s="823">
        <f>AX45</f>
        <v>0</v>
      </c>
      <c r="AA45" s="824"/>
      <c r="AB45" s="825"/>
      <c r="AC45" s="823">
        <f>BA45</f>
        <v>0</v>
      </c>
      <c r="AD45" s="824"/>
      <c r="AE45" s="856"/>
      <c r="AH45" s="56"/>
      <c r="AI45" s="780" t="s">
        <v>65</v>
      </c>
      <c r="AJ45" s="783"/>
      <c r="AK45" s="785"/>
      <c r="AL45" s="844"/>
      <c r="AM45" s="845"/>
      <c r="AN45" s="850"/>
      <c r="AO45" s="844"/>
      <c r="AP45" s="845"/>
      <c r="AQ45" s="850"/>
      <c r="AR45" s="844"/>
      <c r="AS45" s="845"/>
      <c r="AT45" s="850"/>
      <c r="AU45" s="844"/>
      <c r="AV45" s="845"/>
      <c r="AW45" s="850"/>
      <c r="AX45" s="844"/>
      <c r="AY45" s="845"/>
      <c r="AZ45" s="850"/>
      <c r="BA45" s="844"/>
      <c r="BB45" s="845"/>
      <c r="BC45" s="846"/>
    </row>
    <row r="46" spans="1:62" s="33" customFormat="1" ht="15" customHeight="1" thickTop="1" x14ac:dyDescent="0.15">
      <c r="A46" s="57">
        <v>1</v>
      </c>
      <c r="B46" s="816">
        <f>N44</f>
        <v>0</v>
      </c>
      <c r="C46" s="817"/>
      <c r="D46" s="818"/>
      <c r="E46" s="778">
        <f>N52</f>
        <v>0</v>
      </c>
      <c r="F46" s="779"/>
      <c r="G46" s="779"/>
      <c r="H46" s="653" t="s">
        <v>12</v>
      </c>
      <c r="J46" s="55">
        <v>1</v>
      </c>
      <c r="K46" s="819" t="s">
        <v>64</v>
      </c>
      <c r="L46" s="800"/>
      <c r="M46" s="820"/>
      <c r="N46" s="821"/>
      <c r="O46" s="822"/>
      <c r="P46" s="61" t="s">
        <v>62</v>
      </c>
      <c r="Q46" s="821"/>
      <c r="R46" s="822"/>
      <c r="S46" s="61" t="s">
        <v>63</v>
      </c>
      <c r="T46" s="821"/>
      <c r="U46" s="822"/>
      <c r="V46" s="61" t="s">
        <v>62</v>
      </c>
      <c r="W46" s="821"/>
      <c r="X46" s="822"/>
      <c r="Y46" s="61" t="s">
        <v>63</v>
      </c>
      <c r="Z46" s="821"/>
      <c r="AA46" s="822"/>
      <c r="AB46" s="61" t="s">
        <v>62</v>
      </c>
      <c r="AC46" s="821"/>
      <c r="AD46" s="822"/>
      <c r="AE46" s="60" t="s">
        <v>62</v>
      </c>
      <c r="AH46" s="55"/>
      <c r="AI46" s="819"/>
      <c r="AJ46" s="800"/>
      <c r="AK46" s="820"/>
      <c r="AL46" s="809"/>
      <c r="AM46" s="810"/>
      <c r="AN46" s="61"/>
      <c r="AO46" s="809"/>
      <c r="AP46" s="810"/>
      <c r="AQ46" s="61"/>
      <c r="AR46" s="809"/>
      <c r="AS46" s="810"/>
      <c r="AT46" s="61"/>
      <c r="AU46" s="809"/>
      <c r="AV46" s="810"/>
      <c r="AW46" s="61"/>
      <c r="AX46" s="809"/>
      <c r="AY46" s="810"/>
      <c r="AZ46" s="61"/>
      <c r="BA46" s="809"/>
      <c r="BB46" s="810"/>
      <c r="BC46" s="60"/>
    </row>
    <row r="47" spans="1:62" s="33" customFormat="1" ht="15" customHeight="1" x14ac:dyDescent="0.15">
      <c r="A47" s="650">
        <v>2</v>
      </c>
      <c r="B47" s="804">
        <f>Q44</f>
        <v>0</v>
      </c>
      <c r="C47" s="805"/>
      <c r="D47" s="806"/>
      <c r="E47" s="701">
        <f>Q52</f>
        <v>0</v>
      </c>
      <c r="F47" s="702"/>
      <c r="G47" s="702"/>
      <c r="H47" s="51" t="s">
        <v>12</v>
      </c>
      <c r="J47" s="53">
        <v>2</v>
      </c>
      <c r="K47" s="813" t="s">
        <v>61</v>
      </c>
      <c r="L47" s="814"/>
      <c r="M47" s="815"/>
      <c r="N47" s="701">
        <f>AL47</f>
        <v>0</v>
      </c>
      <c r="O47" s="702"/>
      <c r="P47" s="52" t="str">
        <f>AN48</f>
        <v>本</v>
      </c>
      <c r="Q47" s="701">
        <f>AO47</f>
        <v>0</v>
      </c>
      <c r="R47" s="702"/>
      <c r="S47" s="52" t="str">
        <f>AQ48</f>
        <v>本</v>
      </c>
      <c r="T47" s="701">
        <f>AR47</f>
        <v>0</v>
      </c>
      <c r="U47" s="702"/>
      <c r="V47" s="52" t="str">
        <f>AT48</f>
        <v>本</v>
      </c>
      <c r="W47" s="701">
        <f>AU47</f>
        <v>0</v>
      </c>
      <c r="X47" s="702"/>
      <c r="Y47" s="52" t="str">
        <f>AW48</f>
        <v>本</v>
      </c>
      <c r="Z47" s="701">
        <f>AX47</f>
        <v>0</v>
      </c>
      <c r="AA47" s="702"/>
      <c r="AB47" s="52" t="str">
        <f>AZ48</f>
        <v>本</v>
      </c>
      <c r="AC47" s="701">
        <f>BA47</f>
        <v>0</v>
      </c>
      <c r="AD47" s="702"/>
      <c r="AE47" s="51" t="str">
        <f>BC48</f>
        <v>本</v>
      </c>
      <c r="AH47" s="53">
        <v>1</v>
      </c>
      <c r="AI47" s="813" t="s">
        <v>61</v>
      </c>
      <c r="AJ47" s="814"/>
      <c r="AK47" s="815"/>
      <c r="AL47" s="691"/>
      <c r="AM47" s="692"/>
      <c r="AN47" s="151" t="s">
        <v>3</v>
      </c>
      <c r="AO47" s="691"/>
      <c r="AP47" s="692"/>
      <c r="AQ47" s="151" t="s">
        <v>3</v>
      </c>
      <c r="AR47" s="691"/>
      <c r="AS47" s="692"/>
      <c r="AT47" s="151" t="s">
        <v>3</v>
      </c>
      <c r="AU47" s="691"/>
      <c r="AV47" s="692"/>
      <c r="AW47" s="151" t="s">
        <v>3</v>
      </c>
      <c r="AX47" s="691"/>
      <c r="AY47" s="692"/>
      <c r="AZ47" s="151" t="s">
        <v>3</v>
      </c>
      <c r="BA47" s="691"/>
      <c r="BB47" s="692"/>
      <c r="BC47" s="651" t="s">
        <v>3</v>
      </c>
    </row>
    <row r="48" spans="1:62" s="33" customFormat="1" ht="15" customHeight="1" x14ac:dyDescent="0.15">
      <c r="A48" s="650">
        <v>3</v>
      </c>
      <c r="B48" s="804">
        <f>T44</f>
        <v>0</v>
      </c>
      <c r="C48" s="805"/>
      <c r="D48" s="806"/>
      <c r="E48" s="701">
        <f>T52</f>
        <v>0</v>
      </c>
      <c r="F48" s="702"/>
      <c r="G48" s="702"/>
      <c r="H48" s="51" t="s">
        <v>12</v>
      </c>
      <c r="J48" s="53">
        <v>3</v>
      </c>
      <c r="K48" s="772" t="s">
        <v>60</v>
      </c>
      <c r="L48" s="773"/>
      <c r="M48" s="774"/>
      <c r="N48" s="701">
        <f>ROUNDDOWN(N46*N47/10,0)</f>
        <v>0</v>
      </c>
      <c r="O48" s="702"/>
      <c r="P48" s="52" t="str">
        <f>P47</f>
        <v>本</v>
      </c>
      <c r="Q48" s="701">
        <f>ROUNDDOWN(Q46*Q47/10,0)</f>
        <v>0</v>
      </c>
      <c r="R48" s="702"/>
      <c r="S48" s="52" t="str">
        <f>S47</f>
        <v>本</v>
      </c>
      <c r="T48" s="701">
        <f>ROUNDDOWN(T46*T47/10,0)</f>
        <v>0</v>
      </c>
      <c r="U48" s="702"/>
      <c r="V48" s="52" t="str">
        <f>V47</f>
        <v>本</v>
      </c>
      <c r="W48" s="701">
        <f>ROUNDDOWN(W46*W47/10,0)</f>
        <v>0</v>
      </c>
      <c r="X48" s="702"/>
      <c r="Y48" s="52" t="str">
        <f>Y47</f>
        <v>本</v>
      </c>
      <c r="Z48" s="701">
        <f>ROUNDDOWN(Z46*Z47/10,0)</f>
        <v>0</v>
      </c>
      <c r="AA48" s="702"/>
      <c r="AB48" s="52" t="str">
        <f>AB47</f>
        <v>本</v>
      </c>
      <c r="AC48" s="701">
        <f>ROUNDDOWN(AC46*AC47/10,0)</f>
        <v>0</v>
      </c>
      <c r="AD48" s="702"/>
      <c r="AE48" s="51" t="str">
        <f>AE47</f>
        <v>本</v>
      </c>
      <c r="AH48" s="53">
        <v>2</v>
      </c>
      <c r="AI48" s="772" t="s">
        <v>60</v>
      </c>
      <c r="AJ48" s="773"/>
      <c r="AK48" s="774"/>
      <c r="AL48" s="811">
        <f>AL47</f>
        <v>0</v>
      </c>
      <c r="AM48" s="812"/>
      <c r="AN48" s="52" t="str">
        <f>AN47</f>
        <v>本</v>
      </c>
      <c r="AO48" s="811">
        <f>AO47</f>
        <v>0</v>
      </c>
      <c r="AP48" s="812"/>
      <c r="AQ48" s="52" t="str">
        <f>AQ47</f>
        <v>本</v>
      </c>
      <c r="AR48" s="811">
        <f>AR47</f>
        <v>0</v>
      </c>
      <c r="AS48" s="812"/>
      <c r="AT48" s="52" t="str">
        <f>AT47</f>
        <v>本</v>
      </c>
      <c r="AU48" s="811">
        <f>AU47</f>
        <v>0</v>
      </c>
      <c r="AV48" s="812"/>
      <c r="AW48" s="52" t="str">
        <f>AW47</f>
        <v>本</v>
      </c>
      <c r="AX48" s="811">
        <f>AX47</f>
        <v>0</v>
      </c>
      <c r="AY48" s="812"/>
      <c r="AZ48" s="52" t="str">
        <f>AZ47</f>
        <v>本</v>
      </c>
      <c r="BA48" s="811">
        <f>BA47</f>
        <v>0</v>
      </c>
      <c r="BB48" s="812"/>
      <c r="BC48" s="51" t="str">
        <f>BC47</f>
        <v>本</v>
      </c>
    </row>
    <row r="49" spans="1:55" s="33" customFormat="1" ht="15" customHeight="1" x14ac:dyDescent="0.15">
      <c r="A49" s="650">
        <v>4</v>
      </c>
      <c r="B49" s="804">
        <f>W44</f>
        <v>0</v>
      </c>
      <c r="C49" s="805"/>
      <c r="D49" s="806"/>
      <c r="E49" s="701">
        <f>W52</f>
        <v>0</v>
      </c>
      <c r="F49" s="702"/>
      <c r="G49" s="702"/>
      <c r="H49" s="654" t="s">
        <v>12</v>
      </c>
      <c r="J49" s="53">
        <v>4</v>
      </c>
      <c r="K49" s="772" t="s">
        <v>59</v>
      </c>
      <c r="L49" s="773"/>
      <c r="M49" s="774"/>
      <c r="N49" s="701">
        <f>AL49</f>
        <v>0</v>
      </c>
      <c r="O49" s="702"/>
      <c r="P49" s="52" t="s">
        <v>35</v>
      </c>
      <c r="Q49" s="701">
        <f>AO49</f>
        <v>0</v>
      </c>
      <c r="R49" s="702"/>
      <c r="S49" s="52" t="s">
        <v>35</v>
      </c>
      <c r="T49" s="701">
        <f>AR49</f>
        <v>0</v>
      </c>
      <c r="U49" s="702"/>
      <c r="V49" s="52" t="s">
        <v>35</v>
      </c>
      <c r="W49" s="701">
        <f>AU49</f>
        <v>0</v>
      </c>
      <c r="X49" s="702"/>
      <c r="Y49" s="52" t="s">
        <v>35</v>
      </c>
      <c r="Z49" s="701">
        <f>AX49</f>
        <v>0</v>
      </c>
      <c r="AA49" s="702"/>
      <c r="AB49" s="52" t="s">
        <v>35</v>
      </c>
      <c r="AC49" s="701">
        <f>BA49</f>
        <v>0</v>
      </c>
      <c r="AD49" s="702"/>
      <c r="AE49" s="51" t="s">
        <v>12</v>
      </c>
      <c r="AH49" s="53">
        <v>3</v>
      </c>
      <c r="AI49" s="772" t="s">
        <v>59</v>
      </c>
      <c r="AJ49" s="773"/>
      <c r="AK49" s="774"/>
      <c r="AL49" s="691"/>
      <c r="AM49" s="692"/>
      <c r="AN49" s="52" t="s">
        <v>12</v>
      </c>
      <c r="AO49" s="691"/>
      <c r="AP49" s="692"/>
      <c r="AQ49" s="52" t="s">
        <v>12</v>
      </c>
      <c r="AR49" s="691"/>
      <c r="AS49" s="692"/>
      <c r="AT49" s="52" t="s">
        <v>12</v>
      </c>
      <c r="AU49" s="691"/>
      <c r="AV49" s="692"/>
      <c r="AW49" s="52" t="s">
        <v>12</v>
      </c>
      <c r="AX49" s="691"/>
      <c r="AY49" s="692"/>
      <c r="AZ49" s="52" t="s">
        <v>12</v>
      </c>
      <c r="BA49" s="691"/>
      <c r="BB49" s="692"/>
      <c r="BC49" s="51" t="s">
        <v>12</v>
      </c>
    </row>
    <row r="50" spans="1:55" s="33" customFormat="1" ht="15" customHeight="1" x14ac:dyDescent="0.15">
      <c r="A50" s="650">
        <v>5</v>
      </c>
      <c r="B50" s="804">
        <f>Z44</f>
        <v>0</v>
      </c>
      <c r="C50" s="805"/>
      <c r="D50" s="806"/>
      <c r="E50" s="701">
        <f>Z52</f>
        <v>0</v>
      </c>
      <c r="F50" s="702"/>
      <c r="G50" s="702"/>
      <c r="H50" s="654" t="s">
        <v>12</v>
      </c>
      <c r="J50" s="53">
        <v>5</v>
      </c>
      <c r="K50" s="772" t="s">
        <v>58</v>
      </c>
      <c r="L50" s="773"/>
      <c r="M50" s="774"/>
      <c r="N50" s="701">
        <f>ROUNDDOWN(N48*N49,0)</f>
        <v>0</v>
      </c>
      <c r="O50" s="702"/>
      <c r="P50" s="52" t="s">
        <v>35</v>
      </c>
      <c r="Q50" s="701">
        <f>ROUNDDOWN(Q48*Q49,0)</f>
        <v>0</v>
      </c>
      <c r="R50" s="702"/>
      <c r="S50" s="52" t="s">
        <v>35</v>
      </c>
      <c r="T50" s="701">
        <f>ROUNDDOWN(T48*T49,0)</f>
        <v>0</v>
      </c>
      <c r="U50" s="702"/>
      <c r="V50" s="52" t="s">
        <v>35</v>
      </c>
      <c r="W50" s="701">
        <f>ROUNDDOWN(W48*W49,0)</f>
        <v>0</v>
      </c>
      <c r="X50" s="702"/>
      <c r="Y50" s="52" t="s">
        <v>35</v>
      </c>
      <c r="Z50" s="807">
        <f>ROUNDDOWN(Z48*Z49,0)</f>
        <v>0</v>
      </c>
      <c r="AA50" s="808"/>
      <c r="AB50" s="52" t="s">
        <v>35</v>
      </c>
      <c r="AC50" s="701">
        <f>ROUNDDOWN(AC48*AC49,0)</f>
        <v>0</v>
      </c>
      <c r="AD50" s="702"/>
      <c r="AE50" s="51" t="s">
        <v>12</v>
      </c>
      <c r="AH50" s="53">
        <v>4</v>
      </c>
      <c r="AI50" s="772" t="s">
        <v>58</v>
      </c>
      <c r="AJ50" s="773"/>
      <c r="AK50" s="774"/>
      <c r="AL50" s="701">
        <f>AL48*AL49</f>
        <v>0</v>
      </c>
      <c r="AM50" s="702"/>
      <c r="AN50" s="52" t="s">
        <v>35</v>
      </c>
      <c r="AO50" s="701">
        <f>AO48*AO49</f>
        <v>0</v>
      </c>
      <c r="AP50" s="702"/>
      <c r="AQ50" s="52" t="s">
        <v>35</v>
      </c>
      <c r="AR50" s="701">
        <f>AR48*AR49</f>
        <v>0</v>
      </c>
      <c r="AS50" s="702"/>
      <c r="AT50" s="52" t="s">
        <v>35</v>
      </c>
      <c r="AU50" s="701">
        <f>AU48*AU49</f>
        <v>0</v>
      </c>
      <c r="AV50" s="702"/>
      <c r="AW50" s="52" t="s">
        <v>35</v>
      </c>
      <c r="AX50" s="701">
        <f>AX48*AX49</f>
        <v>0</v>
      </c>
      <c r="AY50" s="702"/>
      <c r="AZ50" s="52" t="s">
        <v>35</v>
      </c>
      <c r="BA50" s="701">
        <f>BA48*BA49</f>
        <v>0</v>
      </c>
      <c r="BB50" s="702"/>
      <c r="BC50" s="51" t="s">
        <v>35</v>
      </c>
    </row>
    <row r="51" spans="1:55" s="33" customFormat="1" ht="15" customHeight="1" x14ac:dyDescent="0.15">
      <c r="A51" s="650">
        <v>6</v>
      </c>
      <c r="B51" s="804">
        <f>AC44</f>
        <v>0</v>
      </c>
      <c r="C51" s="805"/>
      <c r="D51" s="806"/>
      <c r="E51" s="802">
        <f>AC52</f>
        <v>0</v>
      </c>
      <c r="F51" s="803"/>
      <c r="G51" s="803"/>
      <c r="H51" s="654" t="s">
        <v>12</v>
      </c>
      <c r="J51" s="53">
        <v>6</v>
      </c>
      <c r="K51" s="59"/>
      <c r="L51" s="59"/>
      <c r="M51" s="58"/>
      <c r="N51" s="701"/>
      <c r="O51" s="702"/>
      <c r="P51" s="52"/>
      <c r="Q51" s="701"/>
      <c r="R51" s="702"/>
      <c r="S51" s="52"/>
      <c r="T51" s="701"/>
      <c r="U51" s="702"/>
      <c r="V51" s="52"/>
      <c r="W51" s="701"/>
      <c r="X51" s="702"/>
      <c r="Y51" s="52"/>
      <c r="Z51" s="701"/>
      <c r="AA51" s="702"/>
      <c r="AB51" s="52"/>
      <c r="AC51" s="701"/>
      <c r="AD51" s="702"/>
      <c r="AE51" s="51"/>
      <c r="AH51" s="53"/>
      <c r="AI51" s="59"/>
      <c r="AJ51" s="59"/>
      <c r="AK51" s="58"/>
      <c r="AL51" s="701"/>
      <c r="AM51" s="702"/>
      <c r="AN51" s="52"/>
      <c r="AO51" s="701"/>
      <c r="AP51" s="702"/>
      <c r="AQ51" s="52"/>
      <c r="AR51" s="701"/>
      <c r="AS51" s="702"/>
      <c r="AT51" s="52"/>
      <c r="AU51" s="701"/>
      <c r="AV51" s="702"/>
      <c r="AW51" s="52"/>
      <c r="AX51" s="701"/>
      <c r="AY51" s="702"/>
      <c r="AZ51" s="52"/>
      <c r="BA51" s="701"/>
      <c r="BB51" s="702"/>
      <c r="BC51" s="51"/>
    </row>
    <row r="52" spans="1:55" s="33" customFormat="1" ht="15" customHeight="1" thickBot="1" x14ac:dyDescent="0.2">
      <c r="A52" s="796" t="s">
        <v>57</v>
      </c>
      <c r="B52" s="797"/>
      <c r="C52" s="797"/>
      <c r="D52" s="798"/>
      <c r="E52" s="751">
        <f>SUM(E46:G51)</f>
        <v>0</v>
      </c>
      <c r="F52" s="752"/>
      <c r="G52" s="752"/>
      <c r="H52" s="48" t="s">
        <v>12</v>
      </c>
      <c r="J52" s="792" t="s">
        <v>56</v>
      </c>
      <c r="K52" s="793"/>
      <c r="L52" s="793"/>
      <c r="M52" s="794"/>
      <c r="N52" s="751">
        <f>SUM(N50)</f>
        <v>0</v>
      </c>
      <c r="O52" s="752"/>
      <c r="P52" s="49" t="s">
        <v>35</v>
      </c>
      <c r="Q52" s="751">
        <f>SUM(Q50)</f>
        <v>0</v>
      </c>
      <c r="R52" s="752"/>
      <c r="S52" s="49" t="s">
        <v>35</v>
      </c>
      <c r="T52" s="751">
        <f>SUM(T50)</f>
        <v>0</v>
      </c>
      <c r="U52" s="752"/>
      <c r="V52" s="49" t="s">
        <v>35</v>
      </c>
      <c r="W52" s="751">
        <f>SUM(W50)</f>
        <v>0</v>
      </c>
      <c r="X52" s="752"/>
      <c r="Y52" s="49" t="s">
        <v>35</v>
      </c>
      <c r="Z52" s="790">
        <f>SUM(Z50)</f>
        <v>0</v>
      </c>
      <c r="AA52" s="791"/>
      <c r="AB52" s="49" t="s">
        <v>35</v>
      </c>
      <c r="AC52" s="751">
        <f>SUM(AC50)</f>
        <v>0</v>
      </c>
      <c r="AD52" s="752"/>
      <c r="AE52" s="48" t="s">
        <v>12</v>
      </c>
      <c r="AH52" s="792" t="s">
        <v>56</v>
      </c>
      <c r="AI52" s="793"/>
      <c r="AJ52" s="793"/>
      <c r="AK52" s="794"/>
      <c r="AL52" s="751">
        <f>SUM(AL50)</f>
        <v>0</v>
      </c>
      <c r="AM52" s="752"/>
      <c r="AN52" s="49" t="s">
        <v>35</v>
      </c>
      <c r="AO52" s="751">
        <f>SUM(AO50)</f>
        <v>0</v>
      </c>
      <c r="AP52" s="752"/>
      <c r="AQ52" s="49" t="s">
        <v>35</v>
      </c>
      <c r="AR52" s="751">
        <f>SUM(AR50)</f>
        <v>0</v>
      </c>
      <c r="AS52" s="752"/>
      <c r="AT52" s="49" t="s">
        <v>35</v>
      </c>
      <c r="AU52" s="751">
        <f>SUM(AU50)</f>
        <v>0</v>
      </c>
      <c r="AV52" s="752"/>
      <c r="AW52" s="49" t="s">
        <v>35</v>
      </c>
      <c r="AX52" s="751">
        <f>SUM(AX50)</f>
        <v>0</v>
      </c>
      <c r="AY52" s="752"/>
      <c r="AZ52" s="49" t="s">
        <v>35</v>
      </c>
      <c r="BA52" s="751">
        <f>BA50</f>
        <v>0</v>
      </c>
      <c r="BB52" s="752"/>
      <c r="BC52" s="48" t="s">
        <v>35</v>
      </c>
    </row>
    <row r="53" spans="1:55" s="33" customFormat="1" ht="15" customHeight="1" thickTop="1" thickBot="1" x14ac:dyDescent="0.2"/>
    <row r="54" spans="1:55" s="33" customFormat="1" ht="15" customHeight="1" thickTop="1" x14ac:dyDescent="0.15">
      <c r="A54" s="799" t="s">
        <v>55</v>
      </c>
      <c r="B54" s="800"/>
      <c r="C54" s="800"/>
      <c r="D54" s="800"/>
      <c r="E54" s="800"/>
      <c r="F54" s="800"/>
      <c r="G54" s="800"/>
      <c r="H54" s="801"/>
      <c r="J54" s="57" t="s">
        <v>54</v>
      </c>
      <c r="K54" s="607"/>
      <c r="L54" s="607"/>
      <c r="M54" s="607"/>
      <c r="N54" s="789"/>
      <c r="O54" s="789"/>
      <c r="P54" s="789"/>
      <c r="Q54" s="789"/>
      <c r="R54" s="789"/>
      <c r="S54" s="789"/>
      <c r="T54" s="789"/>
      <c r="U54" s="789"/>
      <c r="V54" s="789"/>
      <c r="W54" s="789"/>
      <c r="X54" s="789"/>
      <c r="Y54" s="789"/>
      <c r="Z54" s="789"/>
      <c r="AA54" s="789"/>
      <c r="AB54" s="789"/>
      <c r="AC54" s="789"/>
      <c r="AD54" s="789"/>
      <c r="AE54" s="795"/>
      <c r="AH54" s="57" t="s">
        <v>53</v>
      </c>
      <c r="AI54" s="607"/>
      <c r="AJ54" s="607"/>
      <c r="AK54" s="607"/>
      <c r="AL54" s="789"/>
      <c r="AM54" s="789"/>
      <c r="AN54" s="789"/>
      <c r="AO54" s="789"/>
      <c r="AP54" s="789"/>
      <c r="AQ54" s="789"/>
      <c r="AR54" s="789"/>
      <c r="AS54" s="789"/>
      <c r="AT54" s="789"/>
      <c r="AU54" s="789"/>
      <c r="AV54" s="789"/>
      <c r="AW54" s="789"/>
      <c r="AX54" s="789"/>
      <c r="AY54" s="789"/>
      <c r="AZ54" s="789"/>
      <c r="BA54" s="789"/>
      <c r="BB54" s="789"/>
      <c r="BC54" s="795"/>
    </row>
    <row r="55" spans="1:55" s="33" customFormat="1" ht="15" customHeight="1" thickBot="1" x14ac:dyDescent="0.2">
      <c r="A55" s="655"/>
      <c r="B55" s="780" t="s">
        <v>52</v>
      </c>
      <c r="C55" s="783"/>
      <c r="D55" s="785"/>
      <c r="E55" s="780" t="s">
        <v>51</v>
      </c>
      <c r="F55" s="783"/>
      <c r="G55" s="783"/>
      <c r="H55" s="784"/>
      <c r="J55" s="56" t="s">
        <v>54</v>
      </c>
      <c r="K55" s="780" t="s">
        <v>52</v>
      </c>
      <c r="L55" s="783"/>
      <c r="M55" s="785"/>
      <c r="N55" s="780" t="s">
        <v>51</v>
      </c>
      <c r="O55" s="781"/>
      <c r="P55" s="782"/>
      <c r="Q55" s="780" t="s">
        <v>51</v>
      </c>
      <c r="R55" s="781"/>
      <c r="S55" s="782"/>
      <c r="T55" s="780" t="s">
        <v>51</v>
      </c>
      <c r="U55" s="781"/>
      <c r="V55" s="782"/>
      <c r="W55" s="780" t="s">
        <v>51</v>
      </c>
      <c r="X55" s="781"/>
      <c r="Y55" s="782"/>
      <c r="Z55" s="780" t="s">
        <v>51</v>
      </c>
      <c r="AA55" s="781"/>
      <c r="AB55" s="782"/>
      <c r="AC55" s="780" t="s">
        <v>51</v>
      </c>
      <c r="AD55" s="781"/>
      <c r="AE55" s="786"/>
      <c r="AH55" s="56" t="s">
        <v>53</v>
      </c>
      <c r="AI55" s="780" t="s">
        <v>52</v>
      </c>
      <c r="AJ55" s="783"/>
      <c r="AK55" s="785"/>
      <c r="AL55" s="780" t="s">
        <v>51</v>
      </c>
      <c r="AM55" s="781"/>
      <c r="AN55" s="782"/>
      <c r="AO55" s="780" t="s">
        <v>51</v>
      </c>
      <c r="AP55" s="781"/>
      <c r="AQ55" s="782"/>
      <c r="AR55" s="780" t="s">
        <v>51</v>
      </c>
      <c r="AS55" s="781"/>
      <c r="AT55" s="782"/>
      <c r="AU55" s="780" t="s">
        <v>51</v>
      </c>
      <c r="AV55" s="781"/>
      <c r="AW55" s="782"/>
      <c r="AX55" s="780" t="s">
        <v>51</v>
      </c>
      <c r="AY55" s="781"/>
      <c r="AZ55" s="782"/>
      <c r="BA55" s="780" t="s">
        <v>51</v>
      </c>
      <c r="BB55" s="781"/>
      <c r="BC55" s="786"/>
    </row>
    <row r="56" spans="1:55" s="33" customFormat="1" ht="15" customHeight="1" thickTop="1" x14ac:dyDescent="0.15">
      <c r="A56" s="656">
        <v>1</v>
      </c>
      <c r="B56" s="775" t="s">
        <v>50</v>
      </c>
      <c r="C56" s="776"/>
      <c r="D56" s="777"/>
      <c r="E56" s="778">
        <f t="shared" ref="E56:E64" si="7">SUM(N56:AD56)</f>
        <v>0</v>
      </c>
      <c r="F56" s="779"/>
      <c r="G56" s="779"/>
      <c r="H56" s="657" t="s">
        <v>12</v>
      </c>
      <c r="J56" s="55">
        <v>1</v>
      </c>
      <c r="K56" s="775" t="s">
        <v>50</v>
      </c>
      <c r="L56" s="776"/>
      <c r="M56" s="777"/>
      <c r="N56" s="778">
        <f t="shared" ref="N56:N64" si="8">ROUNDDOWN($N$46*0.1*AL56,0)</f>
        <v>0</v>
      </c>
      <c r="O56" s="779"/>
      <c r="P56" s="50" t="s">
        <v>35</v>
      </c>
      <c r="Q56" s="778">
        <f t="shared" ref="Q56:Q64" si="9">ROUNDDOWN($Q$46*0.1*AO56,0)</f>
        <v>0</v>
      </c>
      <c r="R56" s="779"/>
      <c r="S56" s="50" t="s">
        <v>35</v>
      </c>
      <c r="T56" s="778">
        <f t="shared" ref="T56:T64" si="10">ROUNDDOWN($T$46*0.1*AR56,0)</f>
        <v>0</v>
      </c>
      <c r="U56" s="779"/>
      <c r="V56" s="50" t="s">
        <v>35</v>
      </c>
      <c r="W56" s="778">
        <f t="shared" ref="W56:W64" si="11">ROUNDDOWN($W$46*0.1*AU56,0)</f>
        <v>0</v>
      </c>
      <c r="X56" s="779"/>
      <c r="Y56" s="50" t="s">
        <v>35</v>
      </c>
      <c r="Z56" s="778">
        <f t="shared" ref="Z56:Z64" si="12">ROUNDDOWN($Z$46*0.1*AX56,0)</f>
        <v>0</v>
      </c>
      <c r="AA56" s="779"/>
      <c r="AB56" s="50" t="s">
        <v>35</v>
      </c>
      <c r="AC56" s="778">
        <f t="shared" ref="AC56:AC64" si="13">ROUNDDOWN($AC$46*0.1*BA56,0)</f>
        <v>0</v>
      </c>
      <c r="AD56" s="779"/>
      <c r="AE56" s="54" t="s">
        <v>35</v>
      </c>
      <c r="AH56" s="55">
        <v>1</v>
      </c>
      <c r="AI56" s="775" t="s">
        <v>50</v>
      </c>
      <c r="AJ56" s="776"/>
      <c r="AK56" s="777"/>
      <c r="AL56" s="787"/>
      <c r="AM56" s="788"/>
      <c r="AN56" s="50" t="s">
        <v>12</v>
      </c>
      <c r="AO56" s="787"/>
      <c r="AP56" s="788"/>
      <c r="AQ56" s="50" t="s">
        <v>12</v>
      </c>
      <c r="AR56" s="787"/>
      <c r="AS56" s="788"/>
      <c r="AT56" s="50" t="s">
        <v>12</v>
      </c>
      <c r="AU56" s="787"/>
      <c r="AV56" s="788"/>
      <c r="AW56" s="50" t="s">
        <v>12</v>
      </c>
      <c r="AX56" s="787"/>
      <c r="AY56" s="788"/>
      <c r="AZ56" s="50" t="s">
        <v>12</v>
      </c>
      <c r="BA56" s="787"/>
      <c r="BB56" s="788"/>
      <c r="BC56" s="54" t="s">
        <v>12</v>
      </c>
    </row>
    <row r="57" spans="1:55" s="33" customFormat="1" ht="15" customHeight="1" x14ac:dyDescent="0.15">
      <c r="A57" s="650">
        <v>2</v>
      </c>
      <c r="B57" s="772" t="s">
        <v>49</v>
      </c>
      <c r="C57" s="773"/>
      <c r="D57" s="774"/>
      <c r="E57" s="701">
        <f t="shared" si="7"/>
        <v>0</v>
      </c>
      <c r="F57" s="702"/>
      <c r="G57" s="702"/>
      <c r="H57" s="51" t="s">
        <v>12</v>
      </c>
      <c r="J57" s="53">
        <v>2</v>
      </c>
      <c r="K57" s="772" t="s">
        <v>49</v>
      </c>
      <c r="L57" s="773"/>
      <c r="M57" s="774"/>
      <c r="N57" s="701">
        <f t="shared" si="8"/>
        <v>0</v>
      </c>
      <c r="O57" s="702"/>
      <c r="P57" s="52" t="s">
        <v>35</v>
      </c>
      <c r="Q57" s="701">
        <f t="shared" si="9"/>
        <v>0</v>
      </c>
      <c r="R57" s="702"/>
      <c r="S57" s="52" t="s">
        <v>35</v>
      </c>
      <c r="T57" s="701">
        <f t="shared" si="10"/>
        <v>0</v>
      </c>
      <c r="U57" s="702"/>
      <c r="V57" s="52" t="s">
        <v>35</v>
      </c>
      <c r="W57" s="701">
        <f t="shared" si="11"/>
        <v>0</v>
      </c>
      <c r="X57" s="702"/>
      <c r="Y57" s="52" t="s">
        <v>35</v>
      </c>
      <c r="Z57" s="701">
        <f t="shared" si="12"/>
        <v>0</v>
      </c>
      <c r="AA57" s="702"/>
      <c r="AB57" s="52" t="s">
        <v>35</v>
      </c>
      <c r="AC57" s="701">
        <f t="shared" si="13"/>
        <v>0</v>
      </c>
      <c r="AD57" s="702"/>
      <c r="AE57" s="51" t="s">
        <v>35</v>
      </c>
      <c r="AH57" s="53">
        <v>2</v>
      </c>
      <c r="AI57" s="772" t="s">
        <v>49</v>
      </c>
      <c r="AJ57" s="773"/>
      <c r="AK57" s="774"/>
      <c r="AL57" s="691"/>
      <c r="AM57" s="692"/>
      <c r="AN57" s="52" t="s">
        <v>12</v>
      </c>
      <c r="AO57" s="691"/>
      <c r="AP57" s="692"/>
      <c r="AQ57" s="52" t="s">
        <v>12</v>
      </c>
      <c r="AR57" s="691"/>
      <c r="AS57" s="692"/>
      <c r="AT57" s="52" t="s">
        <v>12</v>
      </c>
      <c r="AU57" s="691"/>
      <c r="AV57" s="692"/>
      <c r="AW57" s="52" t="s">
        <v>12</v>
      </c>
      <c r="AX57" s="691"/>
      <c r="AY57" s="692"/>
      <c r="AZ57" s="52" t="s">
        <v>12</v>
      </c>
      <c r="BA57" s="691"/>
      <c r="BB57" s="692"/>
      <c r="BC57" s="51" t="s">
        <v>12</v>
      </c>
    </row>
    <row r="58" spans="1:55" s="33" customFormat="1" ht="15" customHeight="1" x14ac:dyDescent="0.15">
      <c r="A58" s="650">
        <v>3</v>
      </c>
      <c r="B58" s="772" t="s">
        <v>48</v>
      </c>
      <c r="C58" s="773"/>
      <c r="D58" s="774"/>
      <c r="E58" s="701">
        <f t="shared" si="7"/>
        <v>0</v>
      </c>
      <c r="F58" s="702"/>
      <c r="G58" s="702"/>
      <c r="H58" s="51" t="s">
        <v>12</v>
      </c>
      <c r="J58" s="53">
        <v>3</v>
      </c>
      <c r="K58" s="772" t="s">
        <v>48</v>
      </c>
      <c r="L58" s="773"/>
      <c r="M58" s="774"/>
      <c r="N58" s="701">
        <f t="shared" si="8"/>
        <v>0</v>
      </c>
      <c r="O58" s="702"/>
      <c r="P58" s="52" t="s">
        <v>35</v>
      </c>
      <c r="Q58" s="701">
        <f t="shared" si="9"/>
        <v>0</v>
      </c>
      <c r="R58" s="702"/>
      <c r="S58" s="52" t="s">
        <v>35</v>
      </c>
      <c r="T58" s="701">
        <f t="shared" si="10"/>
        <v>0</v>
      </c>
      <c r="U58" s="702"/>
      <c r="V58" s="52" t="s">
        <v>35</v>
      </c>
      <c r="W58" s="701">
        <f t="shared" si="11"/>
        <v>0</v>
      </c>
      <c r="X58" s="702"/>
      <c r="Y58" s="52" t="s">
        <v>35</v>
      </c>
      <c r="Z58" s="701">
        <f t="shared" si="12"/>
        <v>0</v>
      </c>
      <c r="AA58" s="702"/>
      <c r="AB58" s="52" t="s">
        <v>35</v>
      </c>
      <c r="AC58" s="701">
        <f t="shared" si="13"/>
        <v>0</v>
      </c>
      <c r="AD58" s="702"/>
      <c r="AE58" s="51" t="s">
        <v>35</v>
      </c>
      <c r="AH58" s="53">
        <v>3</v>
      </c>
      <c r="AI58" s="772" t="s">
        <v>48</v>
      </c>
      <c r="AJ58" s="773"/>
      <c r="AK58" s="774"/>
      <c r="AL58" s="691"/>
      <c r="AM58" s="692"/>
      <c r="AN58" s="52" t="s">
        <v>12</v>
      </c>
      <c r="AO58" s="691"/>
      <c r="AP58" s="692"/>
      <c r="AQ58" s="52" t="s">
        <v>12</v>
      </c>
      <c r="AR58" s="691"/>
      <c r="AS58" s="692"/>
      <c r="AT58" s="52" t="s">
        <v>12</v>
      </c>
      <c r="AU58" s="691"/>
      <c r="AV58" s="692"/>
      <c r="AW58" s="52" t="s">
        <v>12</v>
      </c>
      <c r="AX58" s="691"/>
      <c r="AY58" s="692"/>
      <c r="AZ58" s="52" t="s">
        <v>12</v>
      </c>
      <c r="BA58" s="691"/>
      <c r="BB58" s="692"/>
      <c r="BC58" s="51" t="s">
        <v>12</v>
      </c>
    </row>
    <row r="59" spans="1:55" s="33" customFormat="1" ht="15" customHeight="1" x14ac:dyDescent="0.15">
      <c r="A59" s="650">
        <v>4</v>
      </c>
      <c r="B59" s="688" t="s">
        <v>47</v>
      </c>
      <c r="C59" s="770"/>
      <c r="D59" s="771"/>
      <c r="E59" s="701">
        <f t="shared" si="7"/>
        <v>0</v>
      </c>
      <c r="F59" s="702"/>
      <c r="G59" s="702"/>
      <c r="H59" s="51" t="s">
        <v>12</v>
      </c>
      <c r="J59" s="53">
        <v>4</v>
      </c>
      <c r="K59" s="688" t="s">
        <v>47</v>
      </c>
      <c r="L59" s="770"/>
      <c r="M59" s="771"/>
      <c r="N59" s="701">
        <f t="shared" si="8"/>
        <v>0</v>
      </c>
      <c r="O59" s="702"/>
      <c r="P59" s="52" t="s">
        <v>35</v>
      </c>
      <c r="Q59" s="701">
        <f t="shared" si="9"/>
        <v>0</v>
      </c>
      <c r="R59" s="702"/>
      <c r="S59" s="52" t="s">
        <v>35</v>
      </c>
      <c r="T59" s="701">
        <f t="shared" si="10"/>
        <v>0</v>
      </c>
      <c r="U59" s="702"/>
      <c r="V59" s="52" t="s">
        <v>35</v>
      </c>
      <c r="W59" s="701">
        <f t="shared" si="11"/>
        <v>0</v>
      </c>
      <c r="X59" s="702"/>
      <c r="Y59" s="52" t="s">
        <v>35</v>
      </c>
      <c r="Z59" s="701">
        <f t="shared" si="12"/>
        <v>0</v>
      </c>
      <c r="AA59" s="702"/>
      <c r="AB59" s="52" t="s">
        <v>35</v>
      </c>
      <c r="AC59" s="701">
        <f t="shared" si="13"/>
        <v>0</v>
      </c>
      <c r="AD59" s="702"/>
      <c r="AE59" s="51" t="s">
        <v>35</v>
      </c>
      <c r="AH59" s="53">
        <v>4</v>
      </c>
      <c r="AI59" s="688" t="s">
        <v>47</v>
      </c>
      <c r="AJ59" s="770"/>
      <c r="AK59" s="771"/>
      <c r="AL59" s="691"/>
      <c r="AM59" s="692"/>
      <c r="AN59" s="52" t="s">
        <v>12</v>
      </c>
      <c r="AO59" s="691"/>
      <c r="AP59" s="692"/>
      <c r="AQ59" s="52" t="s">
        <v>12</v>
      </c>
      <c r="AR59" s="691"/>
      <c r="AS59" s="692"/>
      <c r="AT59" s="52" t="s">
        <v>12</v>
      </c>
      <c r="AU59" s="691"/>
      <c r="AV59" s="692"/>
      <c r="AW59" s="52" t="s">
        <v>12</v>
      </c>
      <c r="AX59" s="691"/>
      <c r="AY59" s="692"/>
      <c r="AZ59" s="52" t="s">
        <v>12</v>
      </c>
      <c r="BA59" s="691"/>
      <c r="BB59" s="692"/>
      <c r="BC59" s="51" t="s">
        <v>12</v>
      </c>
    </row>
    <row r="60" spans="1:55" s="33" customFormat="1" ht="15" customHeight="1" x14ac:dyDescent="0.15">
      <c r="A60" s="650">
        <v>5</v>
      </c>
      <c r="B60" s="688" t="s">
        <v>46</v>
      </c>
      <c r="C60" s="689"/>
      <c r="D60" s="690"/>
      <c r="E60" s="701">
        <f t="shared" si="7"/>
        <v>0</v>
      </c>
      <c r="F60" s="702"/>
      <c r="G60" s="702"/>
      <c r="H60" s="51" t="s">
        <v>12</v>
      </c>
      <c r="J60" s="53">
        <v>5</v>
      </c>
      <c r="K60" s="688" t="s">
        <v>46</v>
      </c>
      <c r="L60" s="689"/>
      <c r="M60" s="690"/>
      <c r="N60" s="701">
        <f t="shared" si="8"/>
        <v>0</v>
      </c>
      <c r="O60" s="702"/>
      <c r="P60" s="52" t="s">
        <v>35</v>
      </c>
      <c r="Q60" s="701">
        <f t="shared" si="9"/>
        <v>0</v>
      </c>
      <c r="R60" s="702"/>
      <c r="S60" s="52" t="s">
        <v>35</v>
      </c>
      <c r="T60" s="701">
        <f t="shared" si="10"/>
        <v>0</v>
      </c>
      <c r="U60" s="702"/>
      <c r="V60" s="52" t="s">
        <v>35</v>
      </c>
      <c r="W60" s="701">
        <f t="shared" si="11"/>
        <v>0</v>
      </c>
      <c r="X60" s="702"/>
      <c r="Y60" s="52" t="s">
        <v>35</v>
      </c>
      <c r="Z60" s="701">
        <f t="shared" si="12"/>
        <v>0</v>
      </c>
      <c r="AA60" s="702"/>
      <c r="AB60" s="52" t="s">
        <v>35</v>
      </c>
      <c r="AC60" s="701">
        <f t="shared" si="13"/>
        <v>0</v>
      </c>
      <c r="AD60" s="702"/>
      <c r="AE60" s="51" t="s">
        <v>35</v>
      </c>
      <c r="AH60" s="53">
        <v>5</v>
      </c>
      <c r="AI60" s="688" t="s">
        <v>46</v>
      </c>
      <c r="AJ60" s="689"/>
      <c r="AK60" s="690"/>
      <c r="AL60" s="691"/>
      <c r="AM60" s="692"/>
      <c r="AN60" s="52" t="s">
        <v>12</v>
      </c>
      <c r="AO60" s="691"/>
      <c r="AP60" s="692"/>
      <c r="AQ60" s="52" t="s">
        <v>12</v>
      </c>
      <c r="AR60" s="691"/>
      <c r="AS60" s="692"/>
      <c r="AT60" s="52" t="s">
        <v>12</v>
      </c>
      <c r="AU60" s="691"/>
      <c r="AV60" s="692"/>
      <c r="AW60" s="52" t="s">
        <v>12</v>
      </c>
      <c r="AX60" s="691"/>
      <c r="AY60" s="692"/>
      <c r="AZ60" s="52" t="s">
        <v>12</v>
      </c>
      <c r="BA60" s="691"/>
      <c r="BB60" s="692"/>
      <c r="BC60" s="51" t="s">
        <v>12</v>
      </c>
    </row>
    <row r="61" spans="1:55" s="33" customFormat="1" ht="15" customHeight="1" x14ac:dyDescent="0.15">
      <c r="A61" s="650">
        <v>6</v>
      </c>
      <c r="B61" s="688" t="s">
        <v>45</v>
      </c>
      <c r="C61" s="689"/>
      <c r="D61" s="690"/>
      <c r="E61" s="701">
        <f t="shared" si="7"/>
        <v>0</v>
      </c>
      <c r="F61" s="702"/>
      <c r="G61" s="702"/>
      <c r="H61" s="51" t="s">
        <v>12</v>
      </c>
      <c r="J61" s="650">
        <v>6</v>
      </c>
      <c r="K61" s="688" t="s">
        <v>45</v>
      </c>
      <c r="L61" s="689"/>
      <c r="M61" s="690"/>
      <c r="N61" s="701">
        <f t="shared" si="8"/>
        <v>0</v>
      </c>
      <c r="O61" s="702"/>
      <c r="P61" s="52" t="s">
        <v>35</v>
      </c>
      <c r="Q61" s="701">
        <f t="shared" si="9"/>
        <v>0</v>
      </c>
      <c r="R61" s="702"/>
      <c r="S61" s="52" t="s">
        <v>35</v>
      </c>
      <c r="T61" s="701">
        <f t="shared" si="10"/>
        <v>0</v>
      </c>
      <c r="U61" s="702"/>
      <c r="V61" s="52" t="s">
        <v>35</v>
      </c>
      <c r="W61" s="701">
        <f t="shared" si="11"/>
        <v>0</v>
      </c>
      <c r="X61" s="702"/>
      <c r="Y61" s="52" t="s">
        <v>35</v>
      </c>
      <c r="Z61" s="701">
        <f t="shared" si="12"/>
        <v>0</v>
      </c>
      <c r="AA61" s="702"/>
      <c r="AB61" s="52" t="s">
        <v>35</v>
      </c>
      <c r="AC61" s="701">
        <f t="shared" si="13"/>
        <v>0</v>
      </c>
      <c r="AD61" s="702"/>
      <c r="AE61" s="51" t="s">
        <v>35</v>
      </c>
      <c r="AH61" s="650">
        <v>6</v>
      </c>
      <c r="AI61" s="688" t="s">
        <v>45</v>
      </c>
      <c r="AJ61" s="689"/>
      <c r="AK61" s="690"/>
      <c r="AL61" s="604"/>
      <c r="AM61" s="605"/>
      <c r="AN61" s="52" t="s">
        <v>12</v>
      </c>
      <c r="AO61" s="604"/>
      <c r="AP61" s="605"/>
      <c r="AQ61" s="52" t="s">
        <v>12</v>
      </c>
      <c r="AR61" s="604"/>
      <c r="AS61" s="605"/>
      <c r="AT61" s="52" t="s">
        <v>12</v>
      </c>
      <c r="AU61" s="604"/>
      <c r="AV61" s="605"/>
      <c r="AW61" s="52" t="s">
        <v>12</v>
      </c>
      <c r="AX61" s="604"/>
      <c r="AY61" s="605"/>
      <c r="AZ61" s="52" t="s">
        <v>12</v>
      </c>
      <c r="BA61" s="604"/>
      <c r="BB61" s="605"/>
      <c r="BC61" s="51" t="s">
        <v>12</v>
      </c>
    </row>
    <row r="62" spans="1:55" s="33" customFormat="1" ht="15" customHeight="1" x14ac:dyDescent="0.15">
      <c r="A62" s="761" t="s">
        <v>44</v>
      </c>
      <c r="B62" s="688" t="s">
        <v>43</v>
      </c>
      <c r="C62" s="689"/>
      <c r="D62" s="690"/>
      <c r="E62" s="701">
        <f t="shared" si="7"/>
        <v>0</v>
      </c>
      <c r="F62" s="702"/>
      <c r="G62" s="702"/>
      <c r="H62" s="51" t="s">
        <v>12</v>
      </c>
      <c r="J62" s="753" t="s">
        <v>44</v>
      </c>
      <c r="K62" s="688" t="s">
        <v>43</v>
      </c>
      <c r="L62" s="689"/>
      <c r="M62" s="690"/>
      <c r="N62" s="701">
        <f t="shared" si="8"/>
        <v>0</v>
      </c>
      <c r="O62" s="702"/>
      <c r="P62" s="52" t="s">
        <v>35</v>
      </c>
      <c r="Q62" s="701">
        <f t="shared" si="9"/>
        <v>0</v>
      </c>
      <c r="R62" s="702"/>
      <c r="S62" s="52" t="s">
        <v>35</v>
      </c>
      <c r="T62" s="701">
        <f t="shared" si="10"/>
        <v>0</v>
      </c>
      <c r="U62" s="702"/>
      <c r="V62" s="52" t="s">
        <v>35</v>
      </c>
      <c r="W62" s="701">
        <f t="shared" si="11"/>
        <v>0</v>
      </c>
      <c r="X62" s="702"/>
      <c r="Y62" s="52" t="s">
        <v>35</v>
      </c>
      <c r="Z62" s="701">
        <f t="shared" si="12"/>
        <v>0</v>
      </c>
      <c r="AA62" s="702"/>
      <c r="AB62" s="52" t="s">
        <v>35</v>
      </c>
      <c r="AC62" s="701">
        <f t="shared" si="13"/>
        <v>0</v>
      </c>
      <c r="AD62" s="702"/>
      <c r="AE62" s="51" t="s">
        <v>35</v>
      </c>
      <c r="AH62" s="753" t="s">
        <v>44</v>
      </c>
      <c r="AI62" s="688" t="s">
        <v>43</v>
      </c>
      <c r="AJ62" s="689"/>
      <c r="AK62" s="690"/>
      <c r="AL62" s="691"/>
      <c r="AM62" s="692"/>
      <c r="AN62" s="52" t="s">
        <v>12</v>
      </c>
      <c r="AO62" s="691"/>
      <c r="AP62" s="692"/>
      <c r="AQ62" s="52" t="s">
        <v>12</v>
      </c>
      <c r="AR62" s="691"/>
      <c r="AS62" s="692"/>
      <c r="AT62" s="52" t="s">
        <v>12</v>
      </c>
      <c r="AU62" s="691"/>
      <c r="AV62" s="692"/>
      <c r="AW62" s="52" t="s">
        <v>12</v>
      </c>
      <c r="AX62" s="691"/>
      <c r="AY62" s="692"/>
      <c r="AZ62" s="52" t="s">
        <v>12</v>
      </c>
      <c r="BA62" s="691"/>
      <c r="BB62" s="692"/>
      <c r="BC62" s="51" t="s">
        <v>12</v>
      </c>
    </row>
    <row r="63" spans="1:55" s="33" customFormat="1" ht="15" customHeight="1" x14ac:dyDescent="0.15">
      <c r="A63" s="761"/>
      <c r="B63" s="688" t="s">
        <v>42</v>
      </c>
      <c r="C63" s="689"/>
      <c r="D63" s="690"/>
      <c r="E63" s="701">
        <f t="shared" si="7"/>
        <v>0</v>
      </c>
      <c r="F63" s="702"/>
      <c r="G63" s="702"/>
      <c r="H63" s="51" t="s">
        <v>12</v>
      </c>
      <c r="J63" s="754"/>
      <c r="K63" s="688" t="s">
        <v>42</v>
      </c>
      <c r="L63" s="689"/>
      <c r="M63" s="690"/>
      <c r="N63" s="701">
        <f t="shared" si="8"/>
        <v>0</v>
      </c>
      <c r="O63" s="702"/>
      <c r="P63" s="52" t="s">
        <v>35</v>
      </c>
      <c r="Q63" s="701">
        <f t="shared" si="9"/>
        <v>0</v>
      </c>
      <c r="R63" s="702"/>
      <c r="S63" s="52" t="s">
        <v>35</v>
      </c>
      <c r="T63" s="701">
        <f t="shared" si="10"/>
        <v>0</v>
      </c>
      <c r="U63" s="702"/>
      <c r="V63" s="52" t="s">
        <v>35</v>
      </c>
      <c r="W63" s="701">
        <f t="shared" si="11"/>
        <v>0</v>
      </c>
      <c r="X63" s="702"/>
      <c r="Y63" s="52" t="s">
        <v>35</v>
      </c>
      <c r="Z63" s="701">
        <f t="shared" si="12"/>
        <v>0</v>
      </c>
      <c r="AA63" s="702"/>
      <c r="AB63" s="52" t="s">
        <v>35</v>
      </c>
      <c r="AC63" s="701">
        <f t="shared" si="13"/>
        <v>0</v>
      </c>
      <c r="AD63" s="702"/>
      <c r="AE63" s="51" t="s">
        <v>35</v>
      </c>
      <c r="AH63" s="754"/>
      <c r="AI63" s="688" t="s">
        <v>42</v>
      </c>
      <c r="AJ63" s="689"/>
      <c r="AK63" s="690"/>
      <c r="AL63" s="691"/>
      <c r="AM63" s="692"/>
      <c r="AN63" s="52" t="s">
        <v>12</v>
      </c>
      <c r="AO63" s="691"/>
      <c r="AP63" s="692"/>
      <c r="AQ63" s="52" t="s">
        <v>12</v>
      </c>
      <c r="AR63" s="691"/>
      <c r="AS63" s="692"/>
      <c r="AT63" s="52" t="s">
        <v>12</v>
      </c>
      <c r="AU63" s="691"/>
      <c r="AV63" s="692"/>
      <c r="AW63" s="52" t="s">
        <v>12</v>
      </c>
      <c r="AX63" s="691"/>
      <c r="AY63" s="692"/>
      <c r="AZ63" s="52" t="s">
        <v>12</v>
      </c>
      <c r="BA63" s="691"/>
      <c r="BB63" s="692"/>
      <c r="BC63" s="51" t="s">
        <v>12</v>
      </c>
    </row>
    <row r="64" spans="1:55" s="33" customFormat="1" ht="15" customHeight="1" thickBot="1" x14ac:dyDescent="0.2">
      <c r="A64" s="762"/>
      <c r="B64" s="763" t="s">
        <v>41</v>
      </c>
      <c r="C64" s="694"/>
      <c r="D64" s="695"/>
      <c r="E64" s="751">
        <f t="shared" si="7"/>
        <v>0</v>
      </c>
      <c r="F64" s="752"/>
      <c r="G64" s="752"/>
      <c r="H64" s="48" t="s">
        <v>12</v>
      </c>
      <c r="J64" s="755"/>
      <c r="K64" s="688" t="s">
        <v>41</v>
      </c>
      <c r="L64" s="689"/>
      <c r="M64" s="690"/>
      <c r="N64" s="701">
        <f t="shared" si="8"/>
        <v>0</v>
      </c>
      <c r="O64" s="702"/>
      <c r="P64" s="52" t="s">
        <v>35</v>
      </c>
      <c r="Q64" s="701">
        <f t="shared" si="9"/>
        <v>0</v>
      </c>
      <c r="R64" s="702"/>
      <c r="S64" s="52" t="s">
        <v>35</v>
      </c>
      <c r="T64" s="701">
        <f t="shared" si="10"/>
        <v>0</v>
      </c>
      <c r="U64" s="702"/>
      <c r="V64" s="52" t="s">
        <v>35</v>
      </c>
      <c r="W64" s="701">
        <f t="shared" si="11"/>
        <v>0</v>
      </c>
      <c r="X64" s="702"/>
      <c r="Y64" s="52" t="s">
        <v>35</v>
      </c>
      <c r="Z64" s="701">
        <f t="shared" si="12"/>
        <v>0</v>
      </c>
      <c r="AA64" s="702"/>
      <c r="AB64" s="52" t="s">
        <v>35</v>
      </c>
      <c r="AC64" s="701">
        <f t="shared" si="13"/>
        <v>0</v>
      </c>
      <c r="AD64" s="702"/>
      <c r="AE64" s="51" t="s">
        <v>35</v>
      </c>
      <c r="AH64" s="755"/>
      <c r="AI64" s="688" t="s">
        <v>41</v>
      </c>
      <c r="AJ64" s="689"/>
      <c r="AK64" s="690"/>
      <c r="AL64" s="691"/>
      <c r="AM64" s="692"/>
      <c r="AN64" s="52" t="s">
        <v>12</v>
      </c>
      <c r="AO64" s="691"/>
      <c r="AP64" s="692"/>
      <c r="AQ64" s="52" t="s">
        <v>12</v>
      </c>
      <c r="AR64" s="691"/>
      <c r="AS64" s="692"/>
      <c r="AT64" s="52" t="s">
        <v>12</v>
      </c>
      <c r="AU64" s="691"/>
      <c r="AV64" s="692"/>
      <c r="AW64" s="52" t="s">
        <v>12</v>
      </c>
      <c r="AX64" s="691"/>
      <c r="AY64" s="692"/>
      <c r="AZ64" s="52" t="s">
        <v>12</v>
      </c>
      <c r="BA64" s="691"/>
      <c r="BB64" s="692"/>
      <c r="BC64" s="51" t="s">
        <v>12</v>
      </c>
    </row>
    <row r="65" spans="1:55" s="33" customFormat="1" ht="15" customHeight="1" thickTop="1" thickBot="1" x14ac:dyDescent="0.2">
      <c r="A65" s="767" t="s">
        <v>40</v>
      </c>
      <c r="B65" s="764" t="s">
        <v>39</v>
      </c>
      <c r="C65" s="765"/>
      <c r="D65" s="766"/>
      <c r="E65" s="756"/>
      <c r="F65" s="757"/>
      <c r="G65" s="757"/>
      <c r="H65" s="54" t="s">
        <v>12</v>
      </c>
      <c r="J65" s="693" t="s">
        <v>38</v>
      </c>
      <c r="K65" s="694"/>
      <c r="L65" s="694"/>
      <c r="M65" s="695"/>
      <c r="N65" s="751">
        <f>SUM(N56:O64)</f>
        <v>0</v>
      </c>
      <c r="O65" s="752"/>
      <c r="P65" s="49" t="s">
        <v>35</v>
      </c>
      <c r="Q65" s="751">
        <f>SUM(Q56:R64)</f>
        <v>0</v>
      </c>
      <c r="R65" s="752"/>
      <c r="S65" s="49" t="s">
        <v>35</v>
      </c>
      <c r="T65" s="751">
        <f>SUM(T56:U64)</f>
        <v>0</v>
      </c>
      <c r="U65" s="752"/>
      <c r="V65" s="49" t="s">
        <v>35</v>
      </c>
      <c r="W65" s="751">
        <f>SUM(W56:X64)</f>
        <v>0</v>
      </c>
      <c r="X65" s="752"/>
      <c r="Y65" s="49" t="s">
        <v>35</v>
      </c>
      <c r="Z65" s="751">
        <f>SUM(Z56:AA64)</f>
        <v>0</v>
      </c>
      <c r="AA65" s="752"/>
      <c r="AB65" s="49" t="s">
        <v>35</v>
      </c>
      <c r="AC65" s="751">
        <f>SUM(AC56:AD64)</f>
        <v>0</v>
      </c>
      <c r="AD65" s="752"/>
      <c r="AE65" s="48" t="s">
        <v>35</v>
      </c>
      <c r="AH65" s="693" t="s">
        <v>38</v>
      </c>
      <c r="AI65" s="694"/>
      <c r="AJ65" s="694"/>
      <c r="AK65" s="695"/>
      <c r="AL65" s="751">
        <f>SUM(AL56:AM64)</f>
        <v>0</v>
      </c>
      <c r="AM65" s="752"/>
      <c r="AN65" s="49" t="s">
        <v>12</v>
      </c>
      <c r="AO65" s="751">
        <f>SUM(AO56:AP64)</f>
        <v>0</v>
      </c>
      <c r="AP65" s="752"/>
      <c r="AQ65" s="49" t="s">
        <v>12</v>
      </c>
      <c r="AR65" s="751">
        <f>SUM(AR56:AS64)</f>
        <v>0</v>
      </c>
      <c r="AS65" s="752"/>
      <c r="AT65" s="49" t="s">
        <v>12</v>
      </c>
      <c r="AU65" s="751">
        <f>SUM(AU56:AV64)</f>
        <v>0</v>
      </c>
      <c r="AV65" s="752"/>
      <c r="AW65" s="49" t="s">
        <v>12</v>
      </c>
      <c r="AX65" s="751">
        <f>SUM(AX56:AY64)</f>
        <v>0</v>
      </c>
      <c r="AY65" s="752"/>
      <c r="AZ65" s="49" t="s">
        <v>12</v>
      </c>
      <c r="BA65" s="751">
        <f>SUM(BA56:BB64)</f>
        <v>0</v>
      </c>
      <c r="BB65" s="752"/>
      <c r="BC65" s="48" t="s">
        <v>12</v>
      </c>
    </row>
    <row r="66" spans="1:55" s="33" customFormat="1" ht="15" customHeight="1" thickTop="1" thickBot="1" x14ac:dyDescent="0.2">
      <c r="A66" s="768"/>
      <c r="B66" s="688" t="s">
        <v>37</v>
      </c>
      <c r="C66" s="689"/>
      <c r="D66" s="690"/>
      <c r="E66" s="691"/>
      <c r="F66" s="692"/>
      <c r="G66" s="692"/>
      <c r="H66" s="654" t="s">
        <v>12</v>
      </c>
      <c r="Q66" s="47"/>
      <c r="R66" s="47"/>
      <c r="T66" s="47"/>
      <c r="U66" s="47"/>
      <c r="W66" s="47"/>
      <c r="X66" s="47"/>
      <c r="AO66" s="47"/>
      <c r="AP66" s="47"/>
      <c r="AR66" s="47"/>
      <c r="AS66" s="47"/>
      <c r="AU66" s="47"/>
      <c r="AV66" s="47"/>
    </row>
    <row r="67" spans="1:55" s="33" customFormat="1" ht="15" customHeight="1" thickBot="1" x14ac:dyDescent="0.2">
      <c r="A67" s="769"/>
      <c r="B67" s="688" t="s">
        <v>36</v>
      </c>
      <c r="C67" s="689"/>
      <c r="D67" s="690"/>
      <c r="E67" s="691"/>
      <c r="F67" s="692"/>
      <c r="G67" s="692"/>
      <c r="H67" s="654" t="s">
        <v>12</v>
      </c>
      <c r="J67" s="758" t="s">
        <v>34</v>
      </c>
      <c r="K67" s="759"/>
      <c r="L67" s="759"/>
      <c r="M67" s="760"/>
      <c r="N67" s="710">
        <f>N52-N65</f>
        <v>0</v>
      </c>
      <c r="O67" s="711"/>
      <c r="P67" s="46" t="s">
        <v>35</v>
      </c>
      <c r="Q67" s="710">
        <f>Q52-Q65</f>
        <v>0</v>
      </c>
      <c r="R67" s="711"/>
      <c r="S67" s="46" t="s">
        <v>35</v>
      </c>
      <c r="T67" s="710">
        <f>T52-T65</f>
        <v>0</v>
      </c>
      <c r="U67" s="711"/>
      <c r="V67" s="46" t="s">
        <v>35</v>
      </c>
      <c r="W67" s="710">
        <f>W52-W65</f>
        <v>0</v>
      </c>
      <c r="X67" s="711"/>
      <c r="Y67" s="46" t="s">
        <v>35</v>
      </c>
      <c r="Z67" s="727">
        <f>Z52-Z65</f>
        <v>0</v>
      </c>
      <c r="AA67" s="728"/>
      <c r="AB67" s="46" t="s">
        <v>35</v>
      </c>
      <c r="AC67" s="710">
        <f>AC52-AC65</f>
        <v>0</v>
      </c>
      <c r="AD67" s="711"/>
      <c r="AE67" s="46" t="s">
        <v>35</v>
      </c>
      <c r="AH67" s="758" t="s">
        <v>34</v>
      </c>
      <c r="AI67" s="759"/>
      <c r="AJ67" s="759"/>
      <c r="AK67" s="760"/>
      <c r="AL67" s="710">
        <f>AL52-AL65</f>
        <v>0</v>
      </c>
      <c r="AM67" s="711"/>
      <c r="AN67" s="46" t="s">
        <v>12</v>
      </c>
      <c r="AO67" s="710">
        <f>AO52-AO65</f>
        <v>0</v>
      </c>
      <c r="AP67" s="711"/>
      <c r="AQ67" s="46" t="s">
        <v>12</v>
      </c>
      <c r="AR67" s="710">
        <f>AR52-AR65</f>
        <v>0</v>
      </c>
      <c r="AS67" s="711"/>
      <c r="AT67" s="46" t="s">
        <v>12</v>
      </c>
      <c r="AU67" s="710">
        <f>AU52-AU65</f>
        <v>0</v>
      </c>
      <c r="AV67" s="711"/>
      <c r="AW67" s="46" t="s">
        <v>12</v>
      </c>
      <c r="AX67" s="727">
        <f>AX52-AX65</f>
        <v>0</v>
      </c>
      <c r="AY67" s="728"/>
      <c r="AZ67" s="46" t="s">
        <v>12</v>
      </c>
      <c r="BA67" s="710">
        <f>BA52-BA65</f>
        <v>0</v>
      </c>
      <c r="BB67" s="711"/>
      <c r="BC67" s="46" t="s">
        <v>12</v>
      </c>
    </row>
    <row r="68" spans="1:55" s="33" customFormat="1" ht="15" customHeight="1" x14ac:dyDescent="0.15">
      <c r="A68" s="650">
        <v>9</v>
      </c>
      <c r="B68" s="688" t="s">
        <v>33</v>
      </c>
      <c r="C68" s="689"/>
      <c r="D68" s="690"/>
      <c r="E68" s="691"/>
      <c r="F68" s="692"/>
      <c r="G68" s="692"/>
      <c r="H68" s="654" t="s">
        <v>12</v>
      </c>
    </row>
    <row r="69" spans="1:55" s="33" customFormat="1" ht="15" customHeight="1" x14ac:dyDescent="0.15">
      <c r="A69" s="650">
        <v>10</v>
      </c>
      <c r="B69" s="688" t="s">
        <v>32</v>
      </c>
      <c r="C69" s="689"/>
      <c r="D69" s="690"/>
      <c r="E69" s="701">
        <f>'2-3.労働時間 '!AD23</f>
        <v>0</v>
      </c>
      <c r="F69" s="702"/>
      <c r="G69" s="702"/>
      <c r="H69" s="654" t="s">
        <v>12</v>
      </c>
      <c r="J69" s="709" t="s">
        <v>31</v>
      </c>
      <c r="K69" s="709"/>
      <c r="L69" s="709"/>
      <c r="M69" s="709"/>
      <c r="AC69" s="33" t="s">
        <v>30</v>
      </c>
      <c r="AH69" s="750"/>
      <c r="AI69" s="750"/>
      <c r="AJ69" s="750"/>
      <c r="AK69" s="750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</row>
    <row r="70" spans="1:55" s="33" customFormat="1" ht="15" customHeight="1" x14ac:dyDescent="0.15">
      <c r="A70" s="650">
        <v>11</v>
      </c>
      <c r="B70" s="712" t="s">
        <v>29</v>
      </c>
      <c r="C70" s="713"/>
      <c r="D70" s="714"/>
      <c r="E70" s="691"/>
      <c r="F70" s="692"/>
      <c r="G70" s="692"/>
      <c r="H70" s="654" t="s">
        <v>12</v>
      </c>
      <c r="J70" s="715" t="s">
        <v>28</v>
      </c>
      <c r="K70" s="44"/>
      <c r="L70" s="43"/>
      <c r="M70" s="43"/>
      <c r="N70" s="44"/>
      <c r="O70" s="43"/>
      <c r="P70" s="45"/>
      <c r="Q70" s="43"/>
      <c r="R70" s="43"/>
      <c r="S70" s="42" t="s">
        <v>27</v>
      </c>
      <c r="T70" s="44"/>
      <c r="U70" s="43"/>
      <c r="V70" s="43"/>
      <c r="W70" s="44"/>
      <c r="X70" s="43"/>
      <c r="Y70" s="42" t="s">
        <v>1</v>
      </c>
      <c r="Z70" s="718" t="s">
        <v>26</v>
      </c>
      <c r="AA70" s="719"/>
      <c r="AB70" s="720"/>
      <c r="AC70" s="44"/>
      <c r="AD70" s="43"/>
      <c r="AE70" s="42" t="s">
        <v>18</v>
      </c>
      <c r="AH70" s="707"/>
      <c r="AI70" s="34"/>
      <c r="AJ70" s="34"/>
      <c r="AK70" s="34"/>
      <c r="AL70" s="34"/>
      <c r="AM70" s="34"/>
      <c r="AN70" s="34"/>
      <c r="AO70" s="34"/>
      <c r="AP70" s="34"/>
      <c r="AQ70" s="39"/>
      <c r="AR70" s="34"/>
      <c r="AS70" s="34"/>
      <c r="AT70" s="34"/>
      <c r="AU70" s="34"/>
      <c r="AV70" s="34"/>
      <c r="AW70" s="39"/>
      <c r="AX70" s="703"/>
      <c r="AY70" s="703"/>
      <c r="AZ70" s="703"/>
      <c r="BA70" s="34"/>
      <c r="BB70" s="34"/>
      <c r="BC70" s="39"/>
    </row>
    <row r="71" spans="1:55" s="33" customFormat="1" ht="15" customHeight="1" x14ac:dyDescent="0.15">
      <c r="A71" s="650">
        <v>12</v>
      </c>
      <c r="B71" s="688" t="s">
        <v>25</v>
      </c>
      <c r="C71" s="689"/>
      <c r="D71" s="690"/>
      <c r="E71" s="691"/>
      <c r="F71" s="692"/>
      <c r="G71" s="692"/>
      <c r="H71" s="654" t="s">
        <v>12</v>
      </c>
      <c r="J71" s="716"/>
      <c r="K71" s="38"/>
      <c r="L71" s="34"/>
      <c r="M71" s="39" t="s">
        <v>24</v>
      </c>
      <c r="N71" s="729" t="s">
        <v>23</v>
      </c>
      <c r="O71" s="703"/>
      <c r="P71" s="730"/>
      <c r="Q71" s="747">
        <f>'2-3.労働時間 '!AE19</f>
        <v>0</v>
      </c>
      <c r="R71" s="748"/>
      <c r="S71" s="749"/>
      <c r="T71" s="721" t="s">
        <v>22</v>
      </c>
      <c r="U71" s="722"/>
      <c r="V71" s="723"/>
      <c r="W71" s="724"/>
      <c r="X71" s="725"/>
      <c r="Y71" s="726"/>
      <c r="Z71" s="34"/>
      <c r="AA71" s="34"/>
      <c r="AB71" s="34"/>
      <c r="AC71" s="738">
        <f>IF(W71="",0,Q71/W71)</f>
        <v>0</v>
      </c>
      <c r="AD71" s="739"/>
      <c r="AE71" s="740"/>
      <c r="AH71" s="707"/>
      <c r="AI71" s="34"/>
      <c r="AJ71" s="34"/>
      <c r="AK71" s="39"/>
      <c r="AL71" s="703"/>
      <c r="AM71" s="703"/>
      <c r="AN71" s="703"/>
      <c r="AO71" s="687"/>
      <c r="AP71" s="704"/>
      <c r="AQ71" s="704"/>
      <c r="AR71" s="703"/>
      <c r="AS71" s="703"/>
      <c r="AT71" s="703"/>
      <c r="AU71" s="737"/>
      <c r="AV71" s="737"/>
      <c r="AW71" s="737"/>
      <c r="AX71" s="34"/>
      <c r="AY71" s="34"/>
      <c r="AZ71" s="34"/>
      <c r="BA71" s="735"/>
      <c r="BB71" s="736"/>
      <c r="BC71" s="736"/>
    </row>
    <row r="72" spans="1:55" s="33" customFormat="1" ht="15" customHeight="1" x14ac:dyDescent="0.15">
      <c r="A72" s="650">
        <v>13</v>
      </c>
      <c r="B72" s="688" t="s">
        <v>21</v>
      </c>
      <c r="C72" s="689"/>
      <c r="D72" s="690"/>
      <c r="E72" s="691"/>
      <c r="F72" s="692"/>
      <c r="G72" s="692"/>
      <c r="H72" s="654" t="s">
        <v>12</v>
      </c>
      <c r="J72" s="716"/>
      <c r="K72" s="741">
        <f>SUM(Q71+Q74)</f>
        <v>0</v>
      </c>
      <c r="L72" s="742"/>
      <c r="M72" s="743"/>
      <c r="N72" s="37"/>
      <c r="O72" s="36"/>
      <c r="P72" s="35"/>
      <c r="Q72" s="36"/>
      <c r="R72" s="36"/>
      <c r="S72" s="35"/>
      <c r="T72" s="37"/>
      <c r="U72" s="36"/>
      <c r="V72" s="36"/>
      <c r="W72" s="37"/>
      <c r="X72" s="36"/>
      <c r="Y72" s="35"/>
      <c r="Z72" s="744" t="s">
        <v>20</v>
      </c>
      <c r="AA72" s="745"/>
      <c r="AB72" s="746"/>
      <c r="AC72" s="37"/>
      <c r="AD72" s="36"/>
      <c r="AE72" s="35"/>
      <c r="AH72" s="707"/>
      <c r="AI72" s="708"/>
      <c r="AJ72" s="708"/>
      <c r="AK72" s="708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734"/>
      <c r="AY72" s="734"/>
      <c r="AZ72" s="734"/>
      <c r="BA72" s="34"/>
      <c r="BB72" s="34"/>
      <c r="BC72" s="34"/>
    </row>
    <row r="73" spans="1:55" s="33" customFormat="1" ht="15" customHeight="1" x14ac:dyDescent="0.15">
      <c r="A73" s="650">
        <v>14</v>
      </c>
      <c r="B73" s="688" t="s">
        <v>19</v>
      </c>
      <c r="C73" s="689"/>
      <c r="D73" s="690"/>
      <c r="E73" s="691"/>
      <c r="F73" s="692"/>
      <c r="G73" s="692"/>
      <c r="H73" s="654" t="s">
        <v>12</v>
      </c>
      <c r="J73" s="716"/>
      <c r="K73" s="741"/>
      <c r="L73" s="742"/>
      <c r="M73" s="743"/>
      <c r="N73" s="38"/>
      <c r="O73" s="34"/>
      <c r="P73" s="41"/>
      <c r="Q73" s="34"/>
      <c r="R73" s="34"/>
      <c r="S73" s="40" t="s">
        <v>18</v>
      </c>
      <c r="AH73" s="707"/>
      <c r="AI73" s="708"/>
      <c r="AJ73" s="708"/>
      <c r="AK73" s="708"/>
      <c r="AL73" s="34"/>
      <c r="AM73" s="34"/>
      <c r="AN73" s="34"/>
      <c r="AO73" s="34"/>
      <c r="AP73" s="34"/>
      <c r="AQ73" s="39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</row>
    <row r="74" spans="1:55" s="33" customFormat="1" ht="15" customHeight="1" x14ac:dyDescent="0.15">
      <c r="A74" s="650">
        <v>15</v>
      </c>
      <c r="B74" s="688" t="s">
        <v>17</v>
      </c>
      <c r="C74" s="689"/>
      <c r="D74" s="690"/>
      <c r="E74" s="691"/>
      <c r="F74" s="692"/>
      <c r="G74" s="692"/>
      <c r="H74" s="654" t="s">
        <v>12</v>
      </c>
      <c r="J74" s="716"/>
      <c r="K74" s="38"/>
      <c r="L74" s="34"/>
      <c r="M74" s="34"/>
      <c r="N74" s="729" t="s">
        <v>16</v>
      </c>
      <c r="O74" s="703"/>
      <c r="P74" s="730"/>
      <c r="Q74" s="731">
        <f>'2-3.労働時間 '!AE20</f>
        <v>0</v>
      </c>
      <c r="R74" s="732"/>
      <c r="S74" s="733"/>
      <c r="AH74" s="707"/>
      <c r="AI74" s="34"/>
      <c r="AJ74" s="34"/>
      <c r="AK74" s="34"/>
      <c r="AL74" s="703"/>
      <c r="AM74" s="703"/>
      <c r="AN74" s="703"/>
      <c r="AO74" s="705"/>
      <c r="AP74" s="706"/>
      <c r="AQ74" s="706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</row>
    <row r="75" spans="1:55" s="33" customFormat="1" ht="15" customHeight="1" x14ac:dyDescent="0.15">
      <c r="A75" s="650">
        <v>16</v>
      </c>
      <c r="B75" s="688" t="s">
        <v>15</v>
      </c>
      <c r="C75" s="689"/>
      <c r="D75" s="690"/>
      <c r="E75" s="691"/>
      <c r="F75" s="692"/>
      <c r="G75" s="692"/>
      <c r="H75" s="654" t="s">
        <v>12</v>
      </c>
      <c r="J75" s="717"/>
      <c r="K75" s="37"/>
      <c r="L75" s="36"/>
      <c r="M75" s="36"/>
      <c r="N75" s="37"/>
      <c r="O75" s="36"/>
      <c r="P75" s="35"/>
      <c r="Q75" s="36"/>
      <c r="R75" s="36"/>
      <c r="S75" s="35"/>
      <c r="AH75" s="707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</row>
    <row r="76" spans="1:55" s="33" customFormat="1" ht="15" customHeight="1" thickBot="1" x14ac:dyDescent="0.2">
      <c r="A76" s="693" t="s">
        <v>14</v>
      </c>
      <c r="B76" s="694"/>
      <c r="C76" s="694"/>
      <c r="D76" s="695"/>
      <c r="E76" s="696">
        <f>SUM(E56:G75)</f>
        <v>0</v>
      </c>
      <c r="F76" s="697"/>
      <c r="G76" s="697"/>
      <c r="H76" s="658" t="s">
        <v>12</v>
      </c>
    </row>
    <row r="77" spans="1:55" s="33" customFormat="1" ht="15" customHeight="1" thickTop="1" thickBot="1" x14ac:dyDescent="0.2">
      <c r="A77" s="698" t="s">
        <v>13</v>
      </c>
      <c r="B77" s="699"/>
      <c r="C77" s="699"/>
      <c r="D77" s="699"/>
      <c r="E77" s="700">
        <f>E52-E76</f>
        <v>0</v>
      </c>
      <c r="F77" s="700"/>
      <c r="G77" s="700"/>
      <c r="H77" s="659" t="s">
        <v>12</v>
      </c>
    </row>
    <row r="78" spans="1:55" s="33" customFormat="1" ht="15" customHeight="1" thickTop="1" x14ac:dyDescent="0.15">
      <c r="A78" s="686"/>
      <c r="B78" s="686"/>
      <c r="C78" s="686"/>
      <c r="D78" s="686"/>
      <c r="E78" s="687"/>
      <c r="F78" s="687"/>
      <c r="G78" s="687"/>
      <c r="H78" s="606"/>
    </row>
  </sheetData>
  <sheetProtection sheet="1" objects="1" scenarios="1"/>
  <protectedRanges>
    <protectedRange sqref="AO22:AP24 AL17:AM24 AL56:BC64" name="範囲10"/>
    <protectedRange sqref="AO6:AQ6 AL5:AN6 AL44:BC46 AL49:BC49" name="範囲9"/>
    <protectedRange sqref="AN22:AN24 AQ22:BC24 AN17:BC21" name="範囲8"/>
    <protectedRange sqref="AO5:AQ5 AL7:AQ10 AR5:BC10 AL47:BC48" name="範囲7"/>
    <protectedRange sqref="E70:G74" name="範囲6"/>
    <protectedRange sqref="E66" name="範囲5"/>
    <protectedRange sqref="N46:AE46" name="範囲4"/>
    <protectedRange sqref="E30:G35 E75:G75" name="範囲3"/>
    <protectedRange sqref="E26" name="範囲2"/>
    <protectedRange sqref="N7:AE7" name="範囲1"/>
  </protectedRanges>
  <mergeCells count="789">
    <mergeCell ref="B6:D6"/>
    <mergeCell ref="Z5:AB5"/>
    <mergeCell ref="W6:Y6"/>
    <mergeCell ref="E6:H6"/>
    <mergeCell ref="K6:M6"/>
    <mergeCell ref="N6:P6"/>
    <mergeCell ref="W5:Y5"/>
    <mergeCell ref="T5:V5"/>
    <mergeCell ref="Q5:S5"/>
    <mergeCell ref="A5:H5"/>
    <mergeCell ref="AC6:AE6"/>
    <mergeCell ref="Z6:AB6"/>
    <mergeCell ref="K5:M5"/>
    <mergeCell ref="N5:P5"/>
    <mergeCell ref="AU5:AW5"/>
    <mergeCell ref="AX6:AZ6"/>
    <mergeCell ref="AO5:AQ5"/>
    <mergeCell ref="AL5:AN5"/>
    <mergeCell ref="AR6:AT6"/>
    <mergeCell ref="A1:F1"/>
    <mergeCell ref="I1:J1"/>
    <mergeCell ref="L1:P1"/>
    <mergeCell ref="A3:H3"/>
    <mergeCell ref="J3:AE3"/>
    <mergeCell ref="BA6:BC6"/>
    <mergeCell ref="AL7:AM7"/>
    <mergeCell ref="BA7:BB7"/>
    <mergeCell ref="AU7:AV7"/>
    <mergeCell ref="AX7:AY7"/>
    <mergeCell ref="AU6:AW6"/>
    <mergeCell ref="AC7:AD7"/>
    <mergeCell ref="BA5:BC5"/>
    <mergeCell ref="AR7:AS7"/>
    <mergeCell ref="AX5:AZ5"/>
    <mergeCell ref="AI6:AK6"/>
    <mergeCell ref="AL6:AN6"/>
    <mergeCell ref="AO6:AQ6"/>
    <mergeCell ref="AI5:AK5"/>
    <mergeCell ref="AR5:AT5"/>
    <mergeCell ref="AI7:AK7"/>
    <mergeCell ref="AC5:AE5"/>
    <mergeCell ref="Q6:S6"/>
    <mergeCell ref="T6:V6"/>
    <mergeCell ref="AL8:AM8"/>
    <mergeCell ref="AO7:AP7"/>
    <mergeCell ref="N7:O7"/>
    <mergeCell ref="AC8:AD8"/>
    <mergeCell ref="N8:O8"/>
    <mergeCell ref="T8:U8"/>
    <mergeCell ref="W8:X8"/>
    <mergeCell ref="B7:D7"/>
    <mergeCell ref="E7:G7"/>
    <mergeCell ref="K7:M7"/>
    <mergeCell ref="K8:M8"/>
    <mergeCell ref="B8:D8"/>
    <mergeCell ref="E8:G8"/>
    <mergeCell ref="Q8:R8"/>
    <mergeCell ref="Z8:AA8"/>
    <mergeCell ref="T7:U7"/>
    <mergeCell ref="Z7:AA7"/>
    <mergeCell ref="W7:X7"/>
    <mergeCell ref="Q7:R7"/>
    <mergeCell ref="Z9:AA9"/>
    <mergeCell ref="W9:X9"/>
    <mergeCell ref="T10:U10"/>
    <mergeCell ref="Q9:R9"/>
    <mergeCell ref="T9:U9"/>
    <mergeCell ref="Q10:R10"/>
    <mergeCell ref="B10:D10"/>
    <mergeCell ref="E10:G10"/>
    <mergeCell ref="K10:M10"/>
    <mergeCell ref="N10:O10"/>
    <mergeCell ref="B9:D9"/>
    <mergeCell ref="E9:G9"/>
    <mergeCell ref="K9:M9"/>
    <mergeCell ref="N9:O9"/>
    <mergeCell ref="B11:D11"/>
    <mergeCell ref="E11:G11"/>
    <mergeCell ref="K11:M11"/>
    <mergeCell ref="AX12:AY12"/>
    <mergeCell ref="AR11:AS11"/>
    <mergeCell ref="AR10:AS10"/>
    <mergeCell ref="AX8:AY8"/>
    <mergeCell ref="AU8:AV8"/>
    <mergeCell ref="AC10:AD10"/>
    <mergeCell ref="AU10:AV10"/>
    <mergeCell ref="AC9:AD9"/>
    <mergeCell ref="AO8:AP8"/>
    <mergeCell ref="AR8:AS8"/>
    <mergeCell ref="AX9:AY9"/>
    <mergeCell ref="AL9:AM9"/>
    <mergeCell ref="AR9:AS9"/>
    <mergeCell ref="AO9:AP9"/>
    <mergeCell ref="AI10:AK10"/>
    <mergeCell ref="AI9:AK9"/>
    <mergeCell ref="N11:O11"/>
    <mergeCell ref="Z12:AA12"/>
    <mergeCell ref="Z11:AA11"/>
    <mergeCell ref="W10:X10"/>
    <mergeCell ref="Z10:AA10"/>
    <mergeCell ref="E16:H16"/>
    <mergeCell ref="T16:V16"/>
    <mergeCell ref="N15:P15"/>
    <mergeCell ref="N12:O12"/>
    <mergeCell ref="K16:M16"/>
    <mergeCell ref="BA8:BB8"/>
    <mergeCell ref="AI8:AK8"/>
    <mergeCell ref="AX10:AY10"/>
    <mergeCell ref="AX11:AY11"/>
    <mergeCell ref="AL10:AM10"/>
    <mergeCell ref="AO10:AP10"/>
    <mergeCell ref="AU9:AV9"/>
    <mergeCell ref="BA9:BB9"/>
    <mergeCell ref="BA10:BB10"/>
    <mergeCell ref="AO11:AP11"/>
    <mergeCell ref="AU11:AV11"/>
    <mergeCell ref="BA13:BB13"/>
    <mergeCell ref="BA11:BB11"/>
    <mergeCell ref="BA12:BB12"/>
    <mergeCell ref="AX13:AY13"/>
    <mergeCell ref="AL13:AM13"/>
    <mergeCell ref="AH13:AK13"/>
    <mergeCell ref="AR13:AS13"/>
    <mergeCell ref="AO12:AP12"/>
    <mergeCell ref="T13:U13"/>
    <mergeCell ref="N13:O13"/>
    <mergeCell ref="AR15:AT15"/>
    <mergeCell ref="AU16:AW16"/>
    <mergeCell ref="AL15:AN15"/>
    <mergeCell ref="AC15:AE15"/>
    <mergeCell ref="Q15:S15"/>
    <mergeCell ref="N16:P16"/>
    <mergeCell ref="W11:X11"/>
    <mergeCell ref="Q11:R11"/>
    <mergeCell ref="T12:U12"/>
    <mergeCell ref="Q12:R12"/>
    <mergeCell ref="T11:U11"/>
    <mergeCell ref="W12:X12"/>
    <mergeCell ref="AL11:AM11"/>
    <mergeCell ref="AO13:AP13"/>
    <mergeCell ref="AR12:AS12"/>
    <mergeCell ref="AU12:AV12"/>
    <mergeCell ref="AI11:AK11"/>
    <mergeCell ref="AC11:AD11"/>
    <mergeCell ref="AO16:AQ16"/>
    <mergeCell ref="A13:D13"/>
    <mergeCell ref="B12:D12"/>
    <mergeCell ref="E12:G12"/>
    <mergeCell ref="AC16:AE16"/>
    <mergeCell ref="T15:V15"/>
    <mergeCell ref="Q16:S16"/>
    <mergeCell ref="A15:H15"/>
    <mergeCell ref="B16:D16"/>
    <mergeCell ref="AX16:AZ16"/>
    <mergeCell ref="AR16:AT16"/>
    <mergeCell ref="W16:Y16"/>
    <mergeCell ref="W15:Y15"/>
    <mergeCell ref="E13:G13"/>
    <mergeCell ref="Q13:R13"/>
    <mergeCell ref="J13:M13"/>
    <mergeCell ref="Z13:AA13"/>
    <mergeCell ref="AC13:AD13"/>
    <mergeCell ref="AU13:AV13"/>
    <mergeCell ref="AC12:AD12"/>
    <mergeCell ref="AL12:AM12"/>
    <mergeCell ref="W13:X13"/>
    <mergeCell ref="AI16:AK16"/>
    <mergeCell ref="AO15:AQ15"/>
    <mergeCell ref="AU15:AW15"/>
    <mergeCell ref="Z17:AA17"/>
    <mergeCell ref="W18:X18"/>
    <mergeCell ref="AO17:AP17"/>
    <mergeCell ref="BA16:BC16"/>
    <mergeCell ref="BA18:BB18"/>
    <mergeCell ref="Z15:AB15"/>
    <mergeCell ref="AL16:AN16"/>
    <mergeCell ref="AX17:AY17"/>
    <mergeCell ref="Z16:AB16"/>
    <mergeCell ref="AX15:AZ15"/>
    <mergeCell ref="BA15:BC15"/>
    <mergeCell ref="BA17:BB17"/>
    <mergeCell ref="AR17:AS17"/>
    <mergeCell ref="Z18:AA18"/>
    <mergeCell ref="AL17:AM17"/>
    <mergeCell ref="AX18:AY18"/>
    <mergeCell ref="AO18:AP18"/>
    <mergeCell ref="AR18:AS18"/>
    <mergeCell ref="AU18:AV18"/>
    <mergeCell ref="AU17:AV17"/>
    <mergeCell ref="AL18:AM18"/>
    <mergeCell ref="AC17:AD17"/>
    <mergeCell ref="Z19:AA19"/>
    <mergeCell ref="Q19:R19"/>
    <mergeCell ref="W19:X19"/>
    <mergeCell ref="E18:G18"/>
    <mergeCell ref="N17:O17"/>
    <mergeCell ref="B19:D19"/>
    <mergeCell ref="W17:X17"/>
    <mergeCell ref="AC18:AD18"/>
    <mergeCell ref="AI17:AK17"/>
    <mergeCell ref="AI18:AK18"/>
    <mergeCell ref="B18:D18"/>
    <mergeCell ref="E19:G19"/>
    <mergeCell ref="K19:M19"/>
    <mergeCell ref="N19:O19"/>
    <mergeCell ref="T19:U19"/>
    <mergeCell ref="B17:D17"/>
    <mergeCell ref="T17:U17"/>
    <mergeCell ref="Q17:R17"/>
    <mergeCell ref="K18:M18"/>
    <mergeCell ref="N18:O18"/>
    <mergeCell ref="E17:G17"/>
    <mergeCell ref="K17:M17"/>
    <mergeCell ref="T18:U18"/>
    <mergeCell ref="Q18:R18"/>
    <mergeCell ref="BA19:BB19"/>
    <mergeCell ref="AU19:AV19"/>
    <mergeCell ref="AR21:AS21"/>
    <mergeCell ref="AO19:AP19"/>
    <mergeCell ref="AR20:AS20"/>
    <mergeCell ref="AX21:AY21"/>
    <mergeCell ref="BA20:BB20"/>
    <mergeCell ref="AX20:AY20"/>
    <mergeCell ref="AU20:AV20"/>
    <mergeCell ref="BA21:BB21"/>
    <mergeCell ref="BA23:BB23"/>
    <mergeCell ref="AX22:AY22"/>
    <mergeCell ref="AU21:AV21"/>
    <mergeCell ref="AL22:AM22"/>
    <mergeCell ref="AR23:AS23"/>
    <mergeCell ref="AX23:AY23"/>
    <mergeCell ref="AR22:AS22"/>
    <mergeCell ref="AU23:AV23"/>
    <mergeCell ref="BA22:BB22"/>
    <mergeCell ref="AU22:AV22"/>
    <mergeCell ref="AL21:AM21"/>
    <mergeCell ref="AI21:AK21"/>
    <mergeCell ref="AX19:AY19"/>
    <mergeCell ref="AR19:AS19"/>
    <mergeCell ref="AL19:AM19"/>
    <mergeCell ref="AI19:AK19"/>
    <mergeCell ref="AC19:AD19"/>
    <mergeCell ref="AO20:AP20"/>
    <mergeCell ref="AL20:AM20"/>
    <mergeCell ref="AI20:AK20"/>
    <mergeCell ref="AO21:AP21"/>
    <mergeCell ref="AC20:AD20"/>
    <mergeCell ref="Q20:R20"/>
    <mergeCell ref="Z20:AA20"/>
    <mergeCell ref="K22:M22"/>
    <mergeCell ref="AC22:AD22"/>
    <mergeCell ref="Q21:R21"/>
    <mergeCell ref="N20:O20"/>
    <mergeCell ref="N21:O21"/>
    <mergeCell ref="W20:X20"/>
    <mergeCell ref="T21:U21"/>
    <mergeCell ref="Z21:AA21"/>
    <mergeCell ref="AC21:AD21"/>
    <mergeCell ref="B20:D20"/>
    <mergeCell ref="W22:X22"/>
    <mergeCell ref="Z22:AA22"/>
    <mergeCell ref="T22:U22"/>
    <mergeCell ref="N22:O22"/>
    <mergeCell ref="Q22:R22"/>
    <mergeCell ref="E20:G20"/>
    <mergeCell ref="K23:M23"/>
    <mergeCell ref="N24:O24"/>
    <mergeCell ref="Q24:R24"/>
    <mergeCell ref="K24:M24"/>
    <mergeCell ref="N23:O23"/>
    <mergeCell ref="B21:D21"/>
    <mergeCell ref="E21:G21"/>
    <mergeCell ref="Q23:R23"/>
    <mergeCell ref="W24:X24"/>
    <mergeCell ref="W21:X21"/>
    <mergeCell ref="K21:M21"/>
    <mergeCell ref="T23:U23"/>
    <mergeCell ref="W23:X23"/>
    <mergeCell ref="Z23:AA23"/>
    <mergeCell ref="T24:U24"/>
    <mergeCell ref="K20:M20"/>
    <mergeCell ref="T20:U20"/>
    <mergeCell ref="A25:A27"/>
    <mergeCell ref="B25:D25"/>
    <mergeCell ref="E25:G25"/>
    <mergeCell ref="J25:M25"/>
    <mergeCell ref="B26:D26"/>
    <mergeCell ref="E26:G26"/>
    <mergeCell ref="T25:U25"/>
    <mergeCell ref="A22:A24"/>
    <mergeCell ref="B22:D22"/>
    <mergeCell ref="E22:G22"/>
    <mergeCell ref="J22:J24"/>
    <mergeCell ref="B24:D24"/>
    <mergeCell ref="E24:G24"/>
    <mergeCell ref="B23:D23"/>
    <mergeCell ref="E23:G23"/>
    <mergeCell ref="BA26:BB26"/>
    <mergeCell ref="AU26:AV26"/>
    <mergeCell ref="BA24:BB24"/>
    <mergeCell ref="AX25:AY25"/>
    <mergeCell ref="BA25:BB25"/>
    <mergeCell ref="AX26:AY26"/>
    <mergeCell ref="AX24:AY24"/>
    <mergeCell ref="AU25:AV25"/>
    <mergeCell ref="AU24:AV24"/>
    <mergeCell ref="AC24:AD24"/>
    <mergeCell ref="AI24:AK24"/>
    <mergeCell ref="AL24:AM24"/>
    <mergeCell ref="AH22:AH24"/>
    <mergeCell ref="AO24:AP24"/>
    <mergeCell ref="Z24:AA24"/>
    <mergeCell ref="AR24:AS24"/>
    <mergeCell ref="AL23:AM23"/>
    <mergeCell ref="AC27:AD27"/>
    <mergeCell ref="Z25:AA25"/>
    <mergeCell ref="AC25:AD25"/>
    <mergeCell ref="AI23:AK23"/>
    <mergeCell ref="AO22:AP22"/>
    <mergeCell ref="AO23:AP23"/>
    <mergeCell ref="AL25:AM25"/>
    <mergeCell ref="AO25:AP25"/>
    <mergeCell ref="AH25:AK25"/>
    <mergeCell ref="AI22:AK22"/>
    <mergeCell ref="AR25:AS25"/>
    <mergeCell ref="AC23:AD23"/>
    <mergeCell ref="W25:X25"/>
    <mergeCell ref="Z32:AB32"/>
    <mergeCell ref="Z27:AA27"/>
    <mergeCell ref="Z30:AB30"/>
    <mergeCell ref="N31:P31"/>
    <mergeCell ref="N34:P34"/>
    <mergeCell ref="E28:G28"/>
    <mergeCell ref="E29:G29"/>
    <mergeCell ref="J30:J35"/>
    <mergeCell ref="E33:G33"/>
    <mergeCell ref="E34:G34"/>
    <mergeCell ref="J29:M29"/>
    <mergeCell ref="E35:G35"/>
    <mergeCell ref="N25:O25"/>
    <mergeCell ref="Q25:R25"/>
    <mergeCell ref="B34:D34"/>
    <mergeCell ref="E32:G32"/>
    <mergeCell ref="E31:G31"/>
    <mergeCell ref="B33:D33"/>
    <mergeCell ref="AI32:AK33"/>
    <mergeCell ref="AC31:AE31"/>
    <mergeCell ref="Q27:R27"/>
    <mergeCell ref="AO34:AQ34"/>
    <mergeCell ref="AO27:AP27"/>
    <mergeCell ref="AL34:AN34"/>
    <mergeCell ref="Q34:S34"/>
    <mergeCell ref="AH27:AK27"/>
    <mergeCell ref="W31:Y31"/>
    <mergeCell ref="AH30:AH35"/>
    <mergeCell ref="AL31:AN31"/>
    <mergeCell ref="T31:V31"/>
    <mergeCell ref="AH29:AK29"/>
    <mergeCell ref="B30:D30"/>
    <mergeCell ref="B27:D27"/>
    <mergeCell ref="E27:G27"/>
    <mergeCell ref="J27:M27"/>
    <mergeCell ref="B32:D32"/>
    <mergeCell ref="K32:M33"/>
    <mergeCell ref="E30:G30"/>
    <mergeCell ref="E36:G36"/>
    <mergeCell ref="A36:D36"/>
    <mergeCell ref="A37:D37"/>
    <mergeCell ref="E37:G37"/>
    <mergeCell ref="A38:D38"/>
    <mergeCell ref="E38:G38"/>
    <mergeCell ref="BA27:BB27"/>
    <mergeCell ref="AU27:AV27"/>
    <mergeCell ref="AX27:AY27"/>
    <mergeCell ref="BA31:BC31"/>
    <mergeCell ref="B31:D31"/>
    <mergeCell ref="N27:O27"/>
    <mergeCell ref="T27:U27"/>
    <mergeCell ref="B28:D28"/>
    <mergeCell ref="B29:D29"/>
    <mergeCell ref="AR27:AS27"/>
    <mergeCell ref="B35:D35"/>
    <mergeCell ref="AX30:AZ30"/>
    <mergeCell ref="W27:X27"/>
    <mergeCell ref="Q31:S31"/>
    <mergeCell ref="AR31:AT31"/>
    <mergeCell ref="AU31:AW31"/>
    <mergeCell ref="AO31:AQ31"/>
    <mergeCell ref="AL27:AM27"/>
    <mergeCell ref="N47:O47"/>
    <mergeCell ref="N46:O46"/>
    <mergeCell ref="AC46:AD46"/>
    <mergeCell ref="AL45:AN45"/>
    <mergeCell ref="AC45:AE45"/>
    <mergeCell ref="AI45:AK45"/>
    <mergeCell ref="AI46:AK46"/>
    <mergeCell ref="Z45:AB45"/>
    <mergeCell ref="Z46:AA46"/>
    <mergeCell ref="AX32:AZ32"/>
    <mergeCell ref="Z44:AB44"/>
    <mergeCell ref="AH42:BC42"/>
    <mergeCell ref="AG40:AU40"/>
    <mergeCell ref="J42:AE42"/>
    <mergeCell ref="Q44:S44"/>
    <mergeCell ref="A42:H42"/>
    <mergeCell ref="K45:M45"/>
    <mergeCell ref="BA45:BC45"/>
    <mergeCell ref="AU44:AW44"/>
    <mergeCell ref="AX45:AZ45"/>
    <mergeCell ref="BA44:BC44"/>
    <mergeCell ref="AU45:AW45"/>
    <mergeCell ref="AX44:AZ44"/>
    <mergeCell ref="W44:Y44"/>
    <mergeCell ref="T44:V44"/>
    <mergeCell ref="AI44:AK44"/>
    <mergeCell ref="AL44:AN44"/>
    <mergeCell ref="N45:P45"/>
    <mergeCell ref="AR45:AT45"/>
    <mergeCell ref="AO45:AQ45"/>
    <mergeCell ref="AC44:AE44"/>
    <mergeCell ref="AO44:AQ44"/>
    <mergeCell ref="AR44:AT44"/>
    <mergeCell ref="B45:D45"/>
    <mergeCell ref="E45:H45"/>
    <mergeCell ref="Q46:R46"/>
    <mergeCell ref="T45:V45"/>
    <mergeCell ref="W45:Y45"/>
    <mergeCell ref="Q45:S45"/>
    <mergeCell ref="W46:X46"/>
    <mergeCell ref="T46:U46"/>
    <mergeCell ref="A40:F40"/>
    <mergeCell ref="N44:P44"/>
    <mergeCell ref="L40:P40"/>
    <mergeCell ref="I40:J40"/>
    <mergeCell ref="K44:M44"/>
    <mergeCell ref="A44:H44"/>
    <mergeCell ref="Q48:R48"/>
    <mergeCell ref="B48:D48"/>
    <mergeCell ref="E48:G48"/>
    <mergeCell ref="K48:M48"/>
    <mergeCell ref="AO47:AP47"/>
    <mergeCell ref="AU46:AV46"/>
    <mergeCell ref="AR46:AS46"/>
    <mergeCell ref="AO46:AP46"/>
    <mergeCell ref="Z48:AA48"/>
    <mergeCell ref="N48:O48"/>
    <mergeCell ref="B47:D47"/>
    <mergeCell ref="AL47:AM47"/>
    <mergeCell ref="Q47:R47"/>
    <mergeCell ref="W47:X47"/>
    <mergeCell ref="Z47:AA47"/>
    <mergeCell ref="AC48:AD48"/>
    <mergeCell ref="T47:U47"/>
    <mergeCell ref="T48:U48"/>
    <mergeCell ref="AC47:AD47"/>
    <mergeCell ref="B46:D46"/>
    <mergeCell ref="E46:G46"/>
    <mergeCell ref="K46:M46"/>
    <mergeCell ref="E47:G47"/>
    <mergeCell ref="K47:M47"/>
    <mergeCell ref="BA48:BB48"/>
    <mergeCell ref="AI48:AK48"/>
    <mergeCell ref="AL48:AM48"/>
    <mergeCell ref="AO48:AP48"/>
    <mergeCell ref="AX48:AY48"/>
    <mergeCell ref="AX47:AY47"/>
    <mergeCell ref="BA47:BB47"/>
    <mergeCell ref="AR47:AS47"/>
    <mergeCell ref="AU47:AV47"/>
    <mergeCell ref="BA46:BB46"/>
    <mergeCell ref="AR48:AS48"/>
    <mergeCell ref="AU48:AV48"/>
    <mergeCell ref="AX46:AY46"/>
    <mergeCell ref="BA51:BB51"/>
    <mergeCell ref="W49:X49"/>
    <mergeCell ref="W48:X48"/>
    <mergeCell ref="AI47:AK47"/>
    <mergeCell ref="AL46:AM46"/>
    <mergeCell ref="AC49:AD49"/>
    <mergeCell ref="AI49:AK49"/>
    <mergeCell ref="AL49:AM49"/>
    <mergeCell ref="AO51:AP51"/>
    <mergeCell ref="AX51:AY51"/>
    <mergeCell ref="AR51:AS51"/>
    <mergeCell ref="AO49:AP49"/>
    <mergeCell ref="AU49:AV49"/>
    <mergeCell ref="BA50:BB50"/>
    <mergeCell ref="AX50:AY50"/>
    <mergeCell ref="AU50:AV50"/>
    <mergeCell ref="AO50:AP50"/>
    <mergeCell ref="BA49:BB49"/>
    <mergeCell ref="AR49:AS49"/>
    <mergeCell ref="AX49:AY49"/>
    <mergeCell ref="AR50:AS50"/>
    <mergeCell ref="AU51:AV51"/>
    <mergeCell ref="AL50:AM50"/>
    <mergeCell ref="AL51:AM51"/>
    <mergeCell ref="Z50:AA50"/>
    <mergeCell ref="AC50:AD50"/>
    <mergeCell ref="AI50:AK50"/>
    <mergeCell ref="N51:O51"/>
    <mergeCell ref="Z51:AA51"/>
    <mergeCell ref="AC51:AD51"/>
    <mergeCell ref="W51:X51"/>
    <mergeCell ref="Q51:R51"/>
    <mergeCell ref="Q54:S54"/>
    <mergeCell ref="W52:X52"/>
    <mergeCell ref="E51:G51"/>
    <mergeCell ref="AC54:AE54"/>
    <mergeCell ref="B49:D49"/>
    <mergeCell ref="E49:G49"/>
    <mergeCell ref="K49:M49"/>
    <mergeCell ref="B50:D50"/>
    <mergeCell ref="E50:G50"/>
    <mergeCell ref="K50:M50"/>
    <mergeCell ref="Z54:AB54"/>
    <mergeCell ref="N49:O49"/>
    <mergeCell ref="Q49:R49"/>
    <mergeCell ref="T49:U49"/>
    <mergeCell ref="Z49:AA49"/>
    <mergeCell ref="T50:U50"/>
    <mergeCell ref="N50:O50"/>
    <mergeCell ref="Q50:R50"/>
    <mergeCell ref="W50:X50"/>
    <mergeCell ref="T51:U51"/>
    <mergeCell ref="B51:D51"/>
    <mergeCell ref="B55:D55"/>
    <mergeCell ref="N54:P54"/>
    <mergeCell ref="A52:D52"/>
    <mergeCell ref="E52:G52"/>
    <mergeCell ref="N52:O52"/>
    <mergeCell ref="J52:M52"/>
    <mergeCell ref="K55:M55"/>
    <mergeCell ref="N55:P55"/>
    <mergeCell ref="A54:H54"/>
    <mergeCell ref="BA57:BB57"/>
    <mergeCell ref="AU57:AV57"/>
    <mergeCell ref="BA55:BC55"/>
    <mergeCell ref="BA56:BB56"/>
    <mergeCell ref="AX56:AY56"/>
    <mergeCell ref="AX57:AY57"/>
    <mergeCell ref="AU55:AW55"/>
    <mergeCell ref="AH52:AK52"/>
    <mergeCell ref="AL55:AN55"/>
    <mergeCell ref="AO52:AP52"/>
    <mergeCell ref="AR55:AT55"/>
    <mergeCell ref="BA54:BC54"/>
    <mergeCell ref="AX52:AY52"/>
    <mergeCell ref="BA52:BB52"/>
    <mergeCell ref="AX54:AZ54"/>
    <mergeCell ref="AX55:AZ55"/>
    <mergeCell ref="AR52:AS52"/>
    <mergeCell ref="AL54:AN54"/>
    <mergeCell ref="AU54:AW54"/>
    <mergeCell ref="AR57:AS57"/>
    <mergeCell ref="AO55:AQ55"/>
    <mergeCell ref="AL52:AM52"/>
    <mergeCell ref="AR54:AT54"/>
    <mergeCell ref="AO54:AQ54"/>
    <mergeCell ref="N57:O57"/>
    <mergeCell ref="E55:H55"/>
    <mergeCell ref="Q55:S55"/>
    <mergeCell ref="N56:O56"/>
    <mergeCell ref="AI55:AK55"/>
    <mergeCell ref="AU52:AV52"/>
    <mergeCell ref="AC57:AD57"/>
    <mergeCell ref="W57:X57"/>
    <mergeCell ref="Z57:AA57"/>
    <mergeCell ref="AI56:AK56"/>
    <mergeCell ref="AC55:AE55"/>
    <mergeCell ref="AU56:AV56"/>
    <mergeCell ref="AO57:AP57"/>
    <mergeCell ref="AL57:AM57"/>
    <mergeCell ref="AO56:AP56"/>
    <mergeCell ref="AR56:AS56"/>
    <mergeCell ref="AL56:AM56"/>
    <mergeCell ref="AI57:AK57"/>
    <mergeCell ref="AC52:AD52"/>
    <mergeCell ref="W54:Y54"/>
    <mergeCell ref="Q52:R52"/>
    <mergeCell ref="Z52:AA52"/>
    <mergeCell ref="T54:V54"/>
    <mergeCell ref="T52:U52"/>
    <mergeCell ref="AC56:AD56"/>
    <mergeCell ref="W55:Y55"/>
    <mergeCell ref="Z55:AB55"/>
    <mergeCell ref="T55:V55"/>
    <mergeCell ref="W56:X56"/>
    <mergeCell ref="Z56:AA56"/>
    <mergeCell ref="T57:U57"/>
    <mergeCell ref="T56:U56"/>
    <mergeCell ref="Q56:R56"/>
    <mergeCell ref="Q57:R57"/>
    <mergeCell ref="B56:D56"/>
    <mergeCell ref="B58:D58"/>
    <mergeCell ref="E58:G58"/>
    <mergeCell ref="K58:M58"/>
    <mergeCell ref="B60:D60"/>
    <mergeCell ref="E60:G60"/>
    <mergeCell ref="B57:D57"/>
    <mergeCell ref="E57:G57"/>
    <mergeCell ref="B59:D59"/>
    <mergeCell ref="E59:G59"/>
    <mergeCell ref="K57:M57"/>
    <mergeCell ref="E56:G56"/>
    <mergeCell ref="K56:M56"/>
    <mergeCell ref="K61:M61"/>
    <mergeCell ref="N60:O60"/>
    <mergeCell ref="Q60:R60"/>
    <mergeCell ref="Q58:R58"/>
    <mergeCell ref="Q59:R59"/>
    <mergeCell ref="AC60:AD60"/>
    <mergeCell ref="T60:U60"/>
    <mergeCell ref="Z60:AA60"/>
    <mergeCell ref="AI59:AK59"/>
    <mergeCell ref="AC58:AD58"/>
    <mergeCell ref="AI58:AK58"/>
    <mergeCell ref="K59:M59"/>
    <mergeCell ref="T59:U59"/>
    <mergeCell ref="W59:X59"/>
    <mergeCell ref="Z59:AA59"/>
    <mergeCell ref="N59:O59"/>
    <mergeCell ref="T58:U58"/>
    <mergeCell ref="T61:U61"/>
    <mergeCell ref="N58:O58"/>
    <mergeCell ref="AI60:AK60"/>
    <mergeCell ref="W58:X58"/>
    <mergeCell ref="Z58:AA58"/>
    <mergeCell ref="W60:X60"/>
    <mergeCell ref="W61:X61"/>
    <mergeCell ref="BA60:BB60"/>
    <mergeCell ref="AU60:AV60"/>
    <mergeCell ref="AX60:AY60"/>
    <mergeCell ref="AU59:AV59"/>
    <mergeCell ref="AX59:AY59"/>
    <mergeCell ref="BA59:BB59"/>
    <mergeCell ref="AL60:AM60"/>
    <mergeCell ref="BA58:BB58"/>
    <mergeCell ref="AU58:AV58"/>
    <mergeCell ref="AR59:AS59"/>
    <mergeCell ref="AR58:AS58"/>
    <mergeCell ref="AL58:AM58"/>
    <mergeCell ref="AX58:AY58"/>
    <mergeCell ref="AO59:AP59"/>
    <mergeCell ref="AO58:AP58"/>
    <mergeCell ref="Z64:AA64"/>
    <mergeCell ref="AO65:AP65"/>
    <mergeCell ref="AL65:AM65"/>
    <mergeCell ref="AI61:AK61"/>
    <mergeCell ref="AC59:AD59"/>
    <mergeCell ref="AR60:AS60"/>
    <mergeCell ref="AO60:AP60"/>
    <mergeCell ref="Z61:AA61"/>
    <mergeCell ref="AC61:AD61"/>
    <mergeCell ref="Z62:AA62"/>
    <mergeCell ref="AL59:AM59"/>
    <mergeCell ref="AI62:AK62"/>
    <mergeCell ref="A62:A64"/>
    <mergeCell ref="B62:D62"/>
    <mergeCell ref="B64:D64"/>
    <mergeCell ref="N61:O61"/>
    <mergeCell ref="Q61:R61"/>
    <mergeCell ref="K60:M60"/>
    <mergeCell ref="B61:D61"/>
    <mergeCell ref="E61:G61"/>
    <mergeCell ref="B69:D69"/>
    <mergeCell ref="E66:G66"/>
    <mergeCell ref="E63:G63"/>
    <mergeCell ref="E62:G62"/>
    <mergeCell ref="E64:G64"/>
    <mergeCell ref="Q63:R63"/>
    <mergeCell ref="Q64:R64"/>
    <mergeCell ref="Q62:R62"/>
    <mergeCell ref="B65:D65"/>
    <mergeCell ref="N63:O63"/>
    <mergeCell ref="B63:D63"/>
    <mergeCell ref="N62:O62"/>
    <mergeCell ref="N64:O64"/>
    <mergeCell ref="B66:D66"/>
    <mergeCell ref="J67:M67"/>
    <mergeCell ref="A65:A67"/>
    <mergeCell ref="W62:X62"/>
    <mergeCell ref="W65:X65"/>
    <mergeCell ref="AC64:AD64"/>
    <mergeCell ref="AC63:AD63"/>
    <mergeCell ref="W67:X67"/>
    <mergeCell ref="AO62:AP62"/>
    <mergeCell ref="T62:U62"/>
    <mergeCell ref="T64:U64"/>
    <mergeCell ref="T63:U63"/>
    <mergeCell ref="W64:X64"/>
    <mergeCell ref="AC62:AD62"/>
    <mergeCell ref="W63:X63"/>
    <mergeCell ref="AI63:AK63"/>
    <mergeCell ref="AL67:AM67"/>
    <mergeCell ref="T65:U65"/>
    <mergeCell ref="AH65:AK65"/>
    <mergeCell ref="T67:U67"/>
    <mergeCell ref="AH62:AH64"/>
    <mergeCell ref="AI64:AK64"/>
    <mergeCell ref="AC67:AD67"/>
    <mergeCell ref="AH67:AK67"/>
    <mergeCell ref="Z65:AA65"/>
    <mergeCell ref="Z63:AA63"/>
    <mergeCell ref="AC65:AD65"/>
    <mergeCell ref="K63:M63"/>
    <mergeCell ref="Q65:R65"/>
    <mergeCell ref="J65:M65"/>
    <mergeCell ref="J62:J64"/>
    <mergeCell ref="K62:M62"/>
    <mergeCell ref="K64:M64"/>
    <mergeCell ref="Q67:R67"/>
    <mergeCell ref="E65:G65"/>
    <mergeCell ref="N65:O65"/>
    <mergeCell ref="BA62:BB62"/>
    <mergeCell ref="AO64:AP64"/>
    <mergeCell ref="AL64:AM64"/>
    <mergeCell ref="AU64:AV64"/>
    <mergeCell ref="AO63:AP63"/>
    <mergeCell ref="AL63:AM63"/>
    <mergeCell ref="BA67:BB67"/>
    <mergeCell ref="BA65:BB65"/>
    <mergeCell ref="AX65:AY65"/>
    <mergeCell ref="BA63:BB63"/>
    <mergeCell ref="AU63:AV63"/>
    <mergeCell ref="AX63:AY63"/>
    <mergeCell ref="BA64:BB64"/>
    <mergeCell ref="AU65:AV65"/>
    <mergeCell ref="AR63:AS63"/>
    <mergeCell ref="AU62:AV62"/>
    <mergeCell ref="AX64:AY64"/>
    <mergeCell ref="AR62:AS62"/>
    <mergeCell ref="AX62:AY62"/>
    <mergeCell ref="AL62:AM62"/>
    <mergeCell ref="AR64:AS64"/>
    <mergeCell ref="AR67:AS67"/>
    <mergeCell ref="AO67:AP67"/>
    <mergeCell ref="AR65:AS65"/>
    <mergeCell ref="AX72:AZ72"/>
    <mergeCell ref="BA71:BC71"/>
    <mergeCell ref="AU71:AW71"/>
    <mergeCell ref="AX70:AZ70"/>
    <mergeCell ref="AU67:AV67"/>
    <mergeCell ref="AX67:AY67"/>
    <mergeCell ref="AC71:AE71"/>
    <mergeCell ref="B72:D72"/>
    <mergeCell ref="E72:G72"/>
    <mergeCell ref="K72:M73"/>
    <mergeCell ref="Z72:AB72"/>
    <mergeCell ref="B71:D71"/>
    <mergeCell ref="Q71:S71"/>
    <mergeCell ref="AR71:AT71"/>
    <mergeCell ref="E71:G71"/>
    <mergeCell ref="AL71:AN71"/>
    <mergeCell ref="AH69:AK69"/>
    <mergeCell ref="AL74:AN74"/>
    <mergeCell ref="AO71:AQ71"/>
    <mergeCell ref="AO74:AQ74"/>
    <mergeCell ref="AH70:AH75"/>
    <mergeCell ref="AI72:AK73"/>
    <mergeCell ref="J69:M69"/>
    <mergeCell ref="E68:G68"/>
    <mergeCell ref="B67:D67"/>
    <mergeCell ref="E67:G67"/>
    <mergeCell ref="N67:O67"/>
    <mergeCell ref="B70:D70"/>
    <mergeCell ref="E70:G70"/>
    <mergeCell ref="J70:J75"/>
    <mergeCell ref="Z70:AB70"/>
    <mergeCell ref="E73:G73"/>
    <mergeCell ref="T71:V71"/>
    <mergeCell ref="W71:Y71"/>
    <mergeCell ref="Z67:AA67"/>
    <mergeCell ref="N71:P71"/>
    <mergeCell ref="B73:D73"/>
    <mergeCell ref="B74:D74"/>
    <mergeCell ref="E74:G74"/>
    <mergeCell ref="N74:P74"/>
    <mergeCell ref="Q74:S74"/>
    <mergeCell ref="A78:D78"/>
    <mergeCell ref="E78:G78"/>
    <mergeCell ref="B75:D75"/>
    <mergeCell ref="E75:G75"/>
    <mergeCell ref="A76:D76"/>
    <mergeCell ref="E76:G76"/>
    <mergeCell ref="A77:D77"/>
    <mergeCell ref="E77:G77"/>
    <mergeCell ref="B68:D68"/>
    <mergeCell ref="E69:G69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86" pageOrder="overThenDown" orientation="landscape" r:id="rId1"/>
  <rowBreaks count="1" manualBreakCount="1">
    <brk id="37" max="16383" man="1"/>
  </rowBreaks>
  <colBreaks count="1" manualBreakCount="1">
    <brk id="3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/>
  </sheetPr>
  <dimension ref="A1:BJ37"/>
  <sheetViews>
    <sheetView showZeros="0" view="pageLayout" zoomScaleNormal="85" workbookViewId="0">
      <selection activeCell="AA22" sqref="AA22:AC22"/>
    </sheetView>
  </sheetViews>
  <sheetFormatPr defaultColWidth="4.125" defaultRowHeight="13.5" x14ac:dyDescent="0.15"/>
  <cols>
    <col min="1" max="1" width="4.125" style="1" customWidth="1"/>
    <col min="2" max="2" width="5.625" style="1" customWidth="1"/>
    <col min="3" max="4" width="4.125" style="1" customWidth="1"/>
    <col min="5" max="5" width="7.625" style="1" customWidth="1"/>
    <col min="6" max="6" width="2.625" style="1" customWidth="1"/>
    <col min="7" max="8" width="4.125" style="1" customWidth="1"/>
    <col min="9" max="9" width="4.875" style="1" customWidth="1"/>
    <col min="10" max="13" width="4.125" style="1" customWidth="1"/>
    <col min="14" max="14" width="5.375" style="1" customWidth="1"/>
    <col min="15" max="31" width="4.125" style="1" customWidth="1"/>
    <col min="32" max="32" width="5.75" style="1" customWidth="1"/>
    <col min="33" max="33" width="2.625" style="1" customWidth="1"/>
    <col min="34" max="16384" width="4.125" style="1"/>
  </cols>
  <sheetData>
    <row r="1" spans="1:60" s="91" customFormat="1" ht="20.25" customHeight="1" thickBot="1" x14ac:dyDescent="0.25">
      <c r="A1" s="93">
        <v>1</v>
      </c>
      <c r="B1" s="923" t="s">
        <v>102</v>
      </c>
      <c r="C1" s="923"/>
      <c r="D1" s="923"/>
      <c r="E1" s="923"/>
      <c r="F1" s="92"/>
      <c r="AF1" s="96" t="s">
        <v>30</v>
      </c>
      <c r="AH1" s="64" t="s">
        <v>76</v>
      </c>
    </row>
    <row r="2" spans="1:60" s="69" customFormat="1" ht="23.25" customHeight="1" thickTop="1" x14ac:dyDescent="0.15">
      <c r="A2" s="70"/>
      <c r="B2" s="924" t="s">
        <v>99</v>
      </c>
      <c r="C2" s="925"/>
      <c r="D2" s="926"/>
      <c r="E2" s="924" t="s">
        <v>101</v>
      </c>
      <c r="F2" s="927"/>
      <c r="G2" s="928" t="s">
        <v>91</v>
      </c>
      <c r="H2" s="922"/>
      <c r="I2" s="922" t="s">
        <v>90</v>
      </c>
      <c r="J2" s="922"/>
      <c r="K2" s="922" t="s">
        <v>89</v>
      </c>
      <c r="L2" s="922"/>
      <c r="M2" s="922" t="s">
        <v>88</v>
      </c>
      <c r="N2" s="922"/>
      <c r="O2" s="922" t="s">
        <v>87</v>
      </c>
      <c r="P2" s="922"/>
      <c r="Q2" s="922" t="s">
        <v>86</v>
      </c>
      <c r="R2" s="922"/>
      <c r="S2" s="922" t="s">
        <v>85</v>
      </c>
      <c r="T2" s="922"/>
      <c r="U2" s="922" t="s">
        <v>84</v>
      </c>
      <c r="V2" s="922"/>
      <c r="W2" s="922" t="s">
        <v>83</v>
      </c>
      <c r="X2" s="922"/>
      <c r="Y2" s="922" t="s">
        <v>82</v>
      </c>
      <c r="Z2" s="922"/>
      <c r="AA2" s="922" t="s">
        <v>81</v>
      </c>
      <c r="AB2" s="922"/>
      <c r="AC2" s="922" t="s">
        <v>80</v>
      </c>
      <c r="AD2" s="922"/>
      <c r="AE2" s="929" t="s">
        <v>78</v>
      </c>
      <c r="AF2" s="930"/>
      <c r="AH2" s="931" t="s">
        <v>99</v>
      </c>
      <c r="AI2" s="932"/>
      <c r="AJ2" s="932"/>
      <c r="AK2" s="921" t="s">
        <v>91</v>
      </c>
      <c r="AL2" s="921"/>
      <c r="AM2" s="921" t="s">
        <v>90</v>
      </c>
      <c r="AN2" s="921"/>
      <c r="AO2" s="921" t="s">
        <v>89</v>
      </c>
      <c r="AP2" s="921"/>
      <c r="AQ2" s="921" t="s">
        <v>88</v>
      </c>
      <c r="AR2" s="921"/>
      <c r="AS2" s="921" t="s">
        <v>87</v>
      </c>
      <c r="AT2" s="921"/>
      <c r="AU2" s="921" t="s">
        <v>86</v>
      </c>
      <c r="AV2" s="921"/>
      <c r="AW2" s="921" t="s">
        <v>85</v>
      </c>
      <c r="AX2" s="921"/>
      <c r="AY2" s="921" t="s">
        <v>84</v>
      </c>
      <c r="AZ2" s="921"/>
      <c r="BA2" s="921" t="s">
        <v>83</v>
      </c>
      <c r="BB2" s="921"/>
      <c r="BC2" s="921" t="s">
        <v>82</v>
      </c>
      <c r="BD2" s="921"/>
      <c r="BE2" s="921" t="s">
        <v>81</v>
      </c>
      <c r="BF2" s="921"/>
      <c r="BG2" s="921" t="s">
        <v>80</v>
      </c>
      <c r="BH2" s="921"/>
    </row>
    <row r="3" spans="1:60" s="69" customFormat="1" ht="15" customHeight="1" x14ac:dyDescent="0.15">
      <c r="A3" s="960" t="s">
        <v>75</v>
      </c>
      <c r="B3" s="962"/>
      <c r="C3" s="963"/>
      <c r="D3" s="964"/>
      <c r="E3" s="94"/>
      <c r="F3" s="90" t="s">
        <v>98</v>
      </c>
      <c r="G3" s="981"/>
      <c r="H3" s="982"/>
      <c r="I3" s="937"/>
      <c r="J3" s="937"/>
      <c r="K3" s="937"/>
      <c r="L3" s="937"/>
      <c r="M3" s="937"/>
      <c r="N3" s="937"/>
      <c r="O3" s="937"/>
      <c r="P3" s="937"/>
      <c r="Q3" s="937"/>
      <c r="R3" s="937"/>
      <c r="S3" s="937"/>
      <c r="T3" s="937"/>
      <c r="U3" s="937"/>
      <c r="V3" s="937"/>
      <c r="W3" s="937"/>
      <c r="X3" s="937"/>
      <c r="Y3" s="937"/>
      <c r="Z3" s="937"/>
      <c r="AA3" s="937"/>
      <c r="AB3" s="937"/>
      <c r="AC3" s="937"/>
      <c r="AD3" s="937"/>
      <c r="AE3" s="938">
        <f t="shared" ref="AE3:AE8" si="0">SUM(G3:AD3)</f>
        <v>0</v>
      </c>
      <c r="AF3" s="939"/>
      <c r="AH3" s="933">
        <f t="shared" ref="AH3:AH8" si="1">B3</f>
        <v>0</v>
      </c>
      <c r="AI3" s="934"/>
      <c r="AJ3" s="934"/>
      <c r="AK3" s="935" t="str">
        <f>IF($E$3=0,"",G3/$E$3*10)</f>
        <v/>
      </c>
      <c r="AL3" s="936"/>
      <c r="AM3" s="935" t="str">
        <f>IF($E$3=0,"",I3/$E$3*10)</f>
        <v/>
      </c>
      <c r="AN3" s="936"/>
      <c r="AO3" s="935" t="str">
        <f>IF($E$3=0,"",K3/$E$3*10)</f>
        <v/>
      </c>
      <c r="AP3" s="936"/>
      <c r="AQ3" s="935" t="str">
        <f>IF($E$3=0,"",M3/$E$3*10)</f>
        <v/>
      </c>
      <c r="AR3" s="936"/>
      <c r="AS3" s="935" t="str">
        <f>IF($E$3=0,"",O3/$E$3*10)</f>
        <v/>
      </c>
      <c r="AT3" s="936"/>
      <c r="AU3" s="935" t="str">
        <f>IF($E$3=0,"",Q3/$E$3*10)</f>
        <v/>
      </c>
      <c r="AV3" s="936"/>
      <c r="AW3" s="935" t="str">
        <f>IF($E$3=0,"",S3/$E$3*10)</f>
        <v/>
      </c>
      <c r="AX3" s="936"/>
      <c r="AY3" s="935" t="str">
        <f>IF($E$3=0,"",U3/$E$3*10)</f>
        <v/>
      </c>
      <c r="AZ3" s="936"/>
      <c r="BA3" s="935" t="str">
        <f>IF($E$3=0,"",W3/$E$3*10)</f>
        <v/>
      </c>
      <c r="BB3" s="936"/>
      <c r="BC3" s="935" t="str">
        <f>IF($E$3=0,"",Y3/$E$3*10)</f>
        <v/>
      </c>
      <c r="BD3" s="936"/>
      <c r="BE3" s="935" t="str">
        <f>IF($E$3=0,"",AA3/$E$3*10)</f>
        <v/>
      </c>
      <c r="BF3" s="936"/>
      <c r="BG3" s="935" t="str">
        <f>IF($E$3=0,"",AC3/$E$3*10)</f>
        <v/>
      </c>
      <c r="BH3" s="936"/>
    </row>
    <row r="4" spans="1:60" s="69" customFormat="1" ht="15" customHeight="1" x14ac:dyDescent="0.15">
      <c r="A4" s="951"/>
      <c r="B4" s="991"/>
      <c r="C4" s="992"/>
      <c r="D4" s="993"/>
      <c r="E4" s="94"/>
      <c r="F4" s="90" t="s">
        <v>98</v>
      </c>
      <c r="G4" s="982"/>
      <c r="H4" s="937"/>
      <c r="I4" s="937"/>
      <c r="J4" s="937"/>
      <c r="K4" s="937"/>
      <c r="L4" s="937"/>
      <c r="M4" s="937"/>
      <c r="N4" s="937"/>
      <c r="O4" s="937"/>
      <c r="P4" s="937"/>
      <c r="Q4" s="937"/>
      <c r="R4" s="937"/>
      <c r="S4" s="937"/>
      <c r="T4" s="937"/>
      <c r="U4" s="937"/>
      <c r="V4" s="937"/>
      <c r="W4" s="937"/>
      <c r="X4" s="937"/>
      <c r="Y4" s="937"/>
      <c r="Z4" s="937"/>
      <c r="AA4" s="937"/>
      <c r="AB4" s="937"/>
      <c r="AC4" s="937"/>
      <c r="AD4" s="937"/>
      <c r="AE4" s="938">
        <f t="shared" si="0"/>
        <v>0</v>
      </c>
      <c r="AF4" s="939"/>
      <c r="AH4" s="933">
        <f t="shared" si="1"/>
        <v>0</v>
      </c>
      <c r="AI4" s="934"/>
      <c r="AJ4" s="934"/>
      <c r="AK4" s="935" t="str">
        <f>IF($E$4=0,"",G4/$E$4*10)</f>
        <v/>
      </c>
      <c r="AL4" s="936"/>
      <c r="AM4" s="935" t="str">
        <f>IF($E$4=0,"",I4/$E$4*10)</f>
        <v/>
      </c>
      <c r="AN4" s="936"/>
      <c r="AO4" s="935" t="str">
        <f>IF($E$4=0,"",K4/$E$4*10)</f>
        <v/>
      </c>
      <c r="AP4" s="936"/>
      <c r="AQ4" s="935" t="str">
        <f>IF($E$4=0,"",M4/$E$4*10)</f>
        <v/>
      </c>
      <c r="AR4" s="936"/>
      <c r="AS4" s="935" t="str">
        <f>IF($E$4=0,"",O4/$E$4*10)</f>
        <v/>
      </c>
      <c r="AT4" s="936"/>
      <c r="AU4" s="935" t="str">
        <f>IF($E$4=0,"",Q4/$E$4*10)</f>
        <v/>
      </c>
      <c r="AV4" s="936"/>
      <c r="AW4" s="935" t="str">
        <f>IF($E$4=0,"",S4/$E$4*10)</f>
        <v/>
      </c>
      <c r="AX4" s="936"/>
      <c r="AY4" s="935" t="str">
        <f>IF($E$4=0,"",U4/$E$4*10)</f>
        <v/>
      </c>
      <c r="AZ4" s="936"/>
      <c r="BA4" s="935" t="str">
        <f>IF($E$4=0,"",W4/$E$4*10)</f>
        <v/>
      </c>
      <c r="BB4" s="936"/>
      <c r="BC4" s="935" t="str">
        <f>IF($E$4=0,"",Y4/$E$4*10)</f>
        <v/>
      </c>
      <c r="BD4" s="936"/>
      <c r="BE4" s="935" t="str">
        <f>IF($E$4=0,"",AA4/$E$4*10)</f>
        <v/>
      </c>
      <c r="BF4" s="936"/>
      <c r="BG4" s="935" t="str">
        <f>IF($E$4=0,"",AC4/$E$4*10)</f>
        <v/>
      </c>
      <c r="BH4" s="936"/>
    </row>
    <row r="5" spans="1:60" s="69" customFormat="1" ht="15" customHeight="1" x14ac:dyDescent="0.15">
      <c r="A5" s="951"/>
      <c r="B5" s="991"/>
      <c r="C5" s="992"/>
      <c r="D5" s="993"/>
      <c r="E5" s="94"/>
      <c r="F5" s="90" t="s">
        <v>98</v>
      </c>
      <c r="G5" s="982"/>
      <c r="H5" s="937"/>
      <c r="I5" s="937"/>
      <c r="J5" s="937"/>
      <c r="K5" s="937"/>
      <c r="L5" s="937"/>
      <c r="M5" s="937"/>
      <c r="N5" s="937"/>
      <c r="O5" s="937"/>
      <c r="P5" s="937"/>
      <c r="Q5" s="937"/>
      <c r="R5" s="937"/>
      <c r="S5" s="937"/>
      <c r="T5" s="937"/>
      <c r="U5" s="937"/>
      <c r="V5" s="937"/>
      <c r="W5" s="937"/>
      <c r="X5" s="937"/>
      <c r="Y5" s="937"/>
      <c r="Z5" s="937"/>
      <c r="AA5" s="937"/>
      <c r="AB5" s="937"/>
      <c r="AC5" s="937"/>
      <c r="AD5" s="937"/>
      <c r="AE5" s="938">
        <f t="shared" si="0"/>
        <v>0</v>
      </c>
      <c r="AF5" s="939"/>
      <c r="AH5" s="933">
        <f t="shared" si="1"/>
        <v>0</v>
      </c>
      <c r="AI5" s="934"/>
      <c r="AJ5" s="934"/>
      <c r="AK5" s="935" t="str">
        <f>IF(E5=0,"",G5/$E$5*10)</f>
        <v/>
      </c>
      <c r="AL5" s="936"/>
      <c r="AM5" s="935" t="str">
        <f>IF(G5=0,"",I5/$E$5*10)</f>
        <v/>
      </c>
      <c r="AN5" s="936"/>
      <c r="AO5" s="935" t="str">
        <f>IF(I5=0,"",K5/$E$5*10)</f>
        <v/>
      </c>
      <c r="AP5" s="936"/>
      <c r="AQ5" s="935" t="str">
        <f>IF(K5=0,"",M5/$E$5*10)</f>
        <v/>
      </c>
      <c r="AR5" s="936"/>
      <c r="AS5" s="935" t="str">
        <f>IF(M5=0,"",O5/$E$5*10)</f>
        <v/>
      </c>
      <c r="AT5" s="936"/>
      <c r="AU5" s="935" t="str">
        <f>IF(O5=0,"",Q5/$E$5*10)</f>
        <v/>
      </c>
      <c r="AV5" s="936"/>
      <c r="AW5" s="935" t="str">
        <f>IF(Q5=0,"",S5/$E$5*10)</f>
        <v/>
      </c>
      <c r="AX5" s="936"/>
      <c r="AY5" s="935" t="str">
        <f>IF(S5=0,"",U5/$E$5*10)</f>
        <v/>
      </c>
      <c r="AZ5" s="936"/>
      <c r="BA5" s="935" t="str">
        <f>IF(U5=0,"",W5/$E$5*10)</f>
        <v/>
      </c>
      <c r="BB5" s="936"/>
      <c r="BC5" s="935" t="str">
        <f>IF(W5=0,"",Y5/$E$5*10)</f>
        <v/>
      </c>
      <c r="BD5" s="936"/>
      <c r="BE5" s="935" t="str">
        <f>IF(Y5=0,"",AA5/$E$5*10)</f>
        <v/>
      </c>
      <c r="BF5" s="936"/>
      <c r="BG5" s="935" t="str">
        <f>IF(AA5=0,"",AC5/$E$5*10)</f>
        <v/>
      </c>
      <c r="BH5" s="936"/>
    </row>
    <row r="6" spans="1:60" s="69" customFormat="1" ht="15" customHeight="1" x14ac:dyDescent="0.15">
      <c r="A6" s="952"/>
      <c r="B6" s="991"/>
      <c r="C6" s="992"/>
      <c r="D6" s="993"/>
      <c r="E6" s="94"/>
      <c r="F6" s="90" t="s">
        <v>98</v>
      </c>
      <c r="G6" s="982"/>
      <c r="H6" s="937"/>
      <c r="I6" s="937"/>
      <c r="J6" s="937"/>
      <c r="K6" s="937"/>
      <c r="L6" s="937"/>
      <c r="M6" s="937"/>
      <c r="N6" s="937"/>
      <c r="O6" s="937"/>
      <c r="P6" s="937"/>
      <c r="Q6" s="937"/>
      <c r="R6" s="937"/>
      <c r="S6" s="937"/>
      <c r="T6" s="937"/>
      <c r="U6" s="937"/>
      <c r="V6" s="937"/>
      <c r="W6" s="937"/>
      <c r="X6" s="937"/>
      <c r="Y6" s="937"/>
      <c r="Z6" s="937"/>
      <c r="AA6" s="937"/>
      <c r="AB6" s="937"/>
      <c r="AC6" s="937"/>
      <c r="AD6" s="937"/>
      <c r="AE6" s="938">
        <f t="shared" si="0"/>
        <v>0</v>
      </c>
      <c r="AF6" s="939"/>
      <c r="AH6" s="933">
        <f t="shared" si="1"/>
        <v>0</v>
      </c>
      <c r="AI6" s="934"/>
      <c r="AJ6" s="934"/>
      <c r="AK6" s="935" t="str">
        <f>IF(E6=0,"",G6/$E$6*10)</f>
        <v/>
      </c>
      <c r="AL6" s="936"/>
      <c r="AM6" s="935" t="str">
        <f>IF(G6=0,"",I6/$E$6*10)</f>
        <v/>
      </c>
      <c r="AN6" s="936"/>
      <c r="AO6" s="935" t="str">
        <f>IF(I6=0,"",K6/$E$6*10)</f>
        <v/>
      </c>
      <c r="AP6" s="936"/>
      <c r="AQ6" s="935" t="str">
        <f>IF(K6=0,"",M6/$E$6*10)</f>
        <v/>
      </c>
      <c r="AR6" s="936"/>
      <c r="AS6" s="935" t="str">
        <f>IF(M6=0,"",O6/$E$6*10)</f>
        <v/>
      </c>
      <c r="AT6" s="936"/>
      <c r="AU6" s="935" t="str">
        <f>IF(O6=0,"",Q6/$E$6*10)</f>
        <v/>
      </c>
      <c r="AV6" s="936"/>
      <c r="AW6" s="935" t="str">
        <f>IF(Q6=0,"",S6/$E$6*10)</f>
        <v/>
      </c>
      <c r="AX6" s="936"/>
      <c r="AY6" s="935" t="str">
        <f>IF(S6=0,"",U6/$E$6*10)</f>
        <v/>
      </c>
      <c r="AZ6" s="936"/>
      <c r="BA6" s="935" t="str">
        <f>IF(U6=0,"",W6/$E$6*10)</f>
        <v/>
      </c>
      <c r="BB6" s="936"/>
      <c r="BC6" s="935" t="str">
        <f>IF(W6=0,"",Y6/$E$6*10)</f>
        <v/>
      </c>
      <c r="BD6" s="936"/>
      <c r="BE6" s="935" t="str">
        <f>IF(Y6=0,"",AA6/$E$6*10)</f>
        <v/>
      </c>
      <c r="BF6" s="936"/>
      <c r="BG6" s="935" t="str">
        <f>IF(AA6=0,"",AC6/$E$6*10)</f>
        <v/>
      </c>
      <c r="BH6" s="936"/>
    </row>
    <row r="7" spans="1:60" s="69" customFormat="1" ht="15" customHeight="1" x14ac:dyDescent="0.15">
      <c r="A7" s="952"/>
      <c r="B7" s="991"/>
      <c r="C7" s="992"/>
      <c r="D7" s="993"/>
      <c r="E7" s="94"/>
      <c r="F7" s="90" t="s">
        <v>100</v>
      </c>
      <c r="G7" s="982"/>
      <c r="H7" s="937"/>
      <c r="I7" s="937"/>
      <c r="J7" s="937"/>
      <c r="K7" s="937"/>
      <c r="L7" s="937"/>
      <c r="M7" s="937"/>
      <c r="N7" s="937"/>
      <c r="O7" s="937"/>
      <c r="P7" s="937"/>
      <c r="Q7" s="937"/>
      <c r="R7" s="937"/>
      <c r="S7" s="937"/>
      <c r="T7" s="937"/>
      <c r="U7" s="937"/>
      <c r="V7" s="937"/>
      <c r="W7" s="937"/>
      <c r="X7" s="937"/>
      <c r="Y7" s="937"/>
      <c r="Z7" s="937"/>
      <c r="AA7" s="937"/>
      <c r="AB7" s="937"/>
      <c r="AC7" s="937"/>
      <c r="AD7" s="937"/>
      <c r="AE7" s="938">
        <f t="shared" si="0"/>
        <v>0</v>
      </c>
      <c r="AF7" s="939"/>
      <c r="AH7" s="933">
        <f t="shared" si="1"/>
        <v>0</v>
      </c>
      <c r="AI7" s="934"/>
      <c r="AJ7" s="934"/>
      <c r="AK7" s="935" t="str">
        <f>IF(E7=0,"",G7/$E$7*10)</f>
        <v/>
      </c>
      <c r="AL7" s="936"/>
      <c r="AM7" s="935" t="str">
        <f>IF(G7=0,"",I7/$E$7*10)</f>
        <v/>
      </c>
      <c r="AN7" s="936"/>
      <c r="AO7" s="935" t="str">
        <f>IF(I7=0,"",K7/$E$7*10)</f>
        <v/>
      </c>
      <c r="AP7" s="936"/>
      <c r="AQ7" s="935" t="str">
        <f>IF(K7=0,"",M7/$E$7*10)</f>
        <v/>
      </c>
      <c r="AR7" s="936"/>
      <c r="AS7" s="935" t="str">
        <f>IF(M7=0,"",O7/$E$7*10)</f>
        <v/>
      </c>
      <c r="AT7" s="936"/>
      <c r="AU7" s="935" t="str">
        <f>IF(O7=0,"",Q7/$E$7*10)</f>
        <v/>
      </c>
      <c r="AV7" s="936"/>
      <c r="AW7" s="935" t="str">
        <f>IF(Q7=0,"",S7/$E$7*10)</f>
        <v/>
      </c>
      <c r="AX7" s="936"/>
      <c r="AY7" s="935" t="str">
        <f>IF(S7=0,"",U7/$E$7*10)</f>
        <v/>
      </c>
      <c r="AZ7" s="936"/>
      <c r="BA7" s="935" t="str">
        <f>IF(U7=0,"",W7/$E$7*10)</f>
        <v/>
      </c>
      <c r="BB7" s="936"/>
      <c r="BC7" s="935" t="str">
        <f>IF(W7=0,"",Y7/$E$7*10)</f>
        <v/>
      </c>
      <c r="BD7" s="936"/>
      <c r="BE7" s="935" t="str">
        <f>IF(Y7=0,"",AA7/$E$7*10)</f>
        <v/>
      </c>
      <c r="BF7" s="936"/>
      <c r="BG7" s="935" t="str">
        <f>IF(AA7=0,"",AC7/$E$7*10)</f>
        <v/>
      </c>
      <c r="BH7" s="936"/>
    </row>
    <row r="8" spans="1:60" s="69" customFormat="1" ht="15" customHeight="1" thickBot="1" x14ac:dyDescent="0.2">
      <c r="A8" s="952"/>
      <c r="B8" s="983"/>
      <c r="C8" s="984"/>
      <c r="D8" s="985"/>
      <c r="E8" s="95"/>
      <c r="F8" s="89" t="s">
        <v>98</v>
      </c>
      <c r="G8" s="989"/>
      <c r="H8" s="948"/>
      <c r="I8" s="948"/>
      <c r="J8" s="948"/>
      <c r="K8" s="948"/>
      <c r="L8" s="948"/>
      <c r="M8" s="948"/>
      <c r="N8" s="948"/>
      <c r="O8" s="948"/>
      <c r="P8" s="948"/>
      <c r="Q8" s="948"/>
      <c r="R8" s="948"/>
      <c r="S8" s="948"/>
      <c r="T8" s="948"/>
      <c r="U8" s="948"/>
      <c r="V8" s="948"/>
      <c r="W8" s="948"/>
      <c r="X8" s="948"/>
      <c r="Y8" s="948"/>
      <c r="Z8" s="948"/>
      <c r="AA8" s="948"/>
      <c r="AB8" s="948"/>
      <c r="AC8" s="948"/>
      <c r="AD8" s="948"/>
      <c r="AE8" s="940">
        <f t="shared" si="0"/>
        <v>0</v>
      </c>
      <c r="AF8" s="941"/>
      <c r="AH8" s="933">
        <f t="shared" si="1"/>
        <v>0</v>
      </c>
      <c r="AI8" s="934"/>
      <c r="AJ8" s="934"/>
      <c r="AK8" s="935" t="str">
        <f>IF(E8=0,"",G8/$E$8*10)</f>
        <v/>
      </c>
      <c r="AL8" s="936"/>
      <c r="AM8" s="935" t="str">
        <f>IF(G8=0,"",I8/$E$8*10)</f>
        <v/>
      </c>
      <c r="AN8" s="936"/>
      <c r="AO8" s="935" t="str">
        <f>IF(I8=0,"",K8/$E$8*10)</f>
        <v/>
      </c>
      <c r="AP8" s="936"/>
      <c r="AQ8" s="935" t="str">
        <f>IF(K8=0,"",M8/$E$8*10)</f>
        <v/>
      </c>
      <c r="AR8" s="936"/>
      <c r="AS8" s="935" t="str">
        <f>IF(M8=0,"",O8/$E$8*10)</f>
        <v/>
      </c>
      <c r="AT8" s="936"/>
      <c r="AU8" s="935" t="str">
        <f>IF(O8=0,"",Q8/$E$8*10)</f>
        <v/>
      </c>
      <c r="AV8" s="936"/>
      <c r="AW8" s="935" t="str">
        <f>IF(Q8=0,"",S8/$E$8*10)</f>
        <v/>
      </c>
      <c r="AX8" s="936"/>
      <c r="AY8" s="935" t="str">
        <f>IF(S8=0,"",U8/$E$8*10)</f>
        <v/>
      </c>
      <c r="AZ8" s="936"/>
      <c r="BA8" s="935" t="str">
        <f>IF(U8=0,"",W8/$E$8*10)</f>
        <v/>
      </c>
      <c r="BB8" s="936"/>
      <c r="BC8" s="935" t="str">
        <f>IF(W8=0,"",Y8/$E$8*10)</f>
        <v/>
      </c>
      <c r="BD8" s="936"/>
      <c r="BE8" s="935" t="str">
        <f>IF(Y8=0,"",AA8/$E$8*10)</f>
        <v/>
      </c>
      <c r="BF8" s="936"/>
      <c r="BG8" s="935" t="str">
        <f>IF(AA8=0,"",AC8/$E$8*10)</f>
        <v/>
      </c>
      <c r="BH8" s="936"/>
    </row>
    <row r="9" spans="1:60" s="69" customFormat="1" ht="15" customHeight="1" thickTop="1" thickBot="1" x14ac:dyDescent="0.2">
      <c r="A9" s="952"/>
      <c r="B9" s="986" t="s">
        <v>78</v>
      </c>
      <c r="C9" s="987"/>
      <c r="D9" s="988"/>
      <c r="E9" s="88">
        <f>E3+E4+E5+E6+E7+E8</f>
        <v>0</v>
      </c>
      <c r="F9" s="87" t="s">
        <v>98</v>
      </c>
      <c r="G9" s="990">
        <f>SUM(G3:H8)</f>
        <v>0</v>
      </c>
      <c r="H9" s="943"/>
      <c r="I9" s="942">
        <f>SUM(I3:J8)</f>
        <v>0</v>
      </c>
      <c r="J9" s="943"/>
      <c r="K9" s="942">
        <f>SUM(K3:L8)</f>
        <v>0</v>
      </c>
      <c r="L9" s="943"/>
      <c r="M9" s="942">
        <f>SUM(M3:N8)</f>
        <v>0</v>
      </c>
      <c r="N9" s="943"/>
      <c r="O9" s="942">
        <f>SUM(O3:P8)</f>
        <v>0</v>
      </c>
      <c r="P9" s="943"/>
      <c r="Q9" s="942">
        <f>SUM(Q3:R8)</f>
        <v>0</v>
      </c>
      <c r="R9" s="943"/>
      <c r="S9" s="942">
        <f>SUM(S3:T8)</f>
        <v>0</v>
      </c>
      <c r="T9" s="943"/>
      <c r="U9" s="942">
        <f>SUM(U3:V8)</f>
        <v>0</v>
      </c>
      <c r="V9" s="943"/>
      <c r="W9" s="942">
        <f>SUM(W3:X8)</f>
        <v>0</v>
      </c>
      <c r="X9" s="943"/>
      <c r="Y9" s="942">
        <f>SUM(Y3:Z8)</f>
        <v>0</v>
      </c>
      <c r="Z9" s="943"/>
      <c r="AA9" s="942">
        <f>SUM(AA3:AB8)</f>
        <v>0</v>
      </c>
      <c r="AB9" s="943"/>
      <c r="AC9" s="942">
        <f>SUM(AC3:AD8)</f>
        <v>0</v>
      </c>
      <c r="AD9" s="943"/>
      <c r="AE9" s="944">
        <f>AE3+AE4+AE5+AE6+AE7+AE8</f>
        <v>0</v>
      </c>
      <c r="AF9" s="945"/>
      <c r="AH9" s="492"/>
      <c r="AI9" s="493"/>
      <c r="AJ9" s="493"/>
      <c r="AK9" s="494"/>
      <c r="AL9" s="494"/>
      <c r="AM9" s="494"/>
      <c r="AN9" s="494"/>
      <c r="AO9" s="494"/>
      <c r="AP9" s="494"/>
      <c r="AQ9" s="494"/>
      <c r="AR9" s="494"/>
      <c r="AS9" s="494"/>
      <c r="AT9" s="494"/>
      <c r="AU9" s="494"/>
      <c r="AV9" s="494"/>
      <c r="AW9" s="494"/>
      <c r="AX9" s="494"/>
      <c r="AY9" s="494"/>
      <c r="AZ9" s="494"/>
      <c r="BA9" s="494"/>
      <c r="BB9" s="494"/>
      <c r="BC9" s="494"/>
      <c r="BD9" s="494"/>
      <c r="BE9" s="494"/>
      <c r="BF9" s="494"/>
      <c r="BG9" s="494"/>
      <c r="BH9" s="494"/>
    </row>
    <row r="10" spans="1:60" s="69" customFormat="1" ht="18" customHeight="1" thickTop="1" x14ac:dyDescent="0.15">
      <c r="A10" s="952"/>
      <c r="B10" s="924" t="s">
        <v>96</v>
      </c>
      <c r="C10" s="925"/>
      <c r="D10" s="926"/>
      <c r="E10" s="86"/>
      <c r="F10" s="85"/>
      <c r="G10" s="974">
        <f>G29</f>
        <v>0</v>
      </c>
      <c r="H10" s="950"/>
      <c r="I10" s="949">
        <f>I29</f>
        <v>0</v>
      </c>
      <c r="J10" s="950"/>
      <c r="K10" s="949">
        <f>K29</f>
        <v>0</v>
      </c>
      <c r="L10" s="950"/>
      <c r="M10" s="949">
        <f>M29</f>
        <v>0</v>
      </c>
      <c r="N10" s="950"/>
      <c r="O10" s="949">
        <f>O29</f>
        <v>0</v>
      </c>
      <c r="P10" s="950"/>
      <c r="Q10" s="949">
        <f>Q29</f>
        <v>0</v>
      </c>
      <c r="R10" s="950"/>
      <c r="S10" s="949">
        <f>S29</f>
        <v>0</v>
      </c>
      <c r="T10" s="950"/>
      <c r="U10" s="949">
        <f>U29</f>
        <v>0</v>
      </c>
      <c r="V10" s="950"/>
      <c r="W10" s="949">
        <f>W29</f>
        <v>0</v>
      </c>
      <c r="X10" s="950"/>
      <c r="Y10" s="949">
        <f>Y29</f>
        <v>0</v>
      </c>
      <c r="Z10" s="950"/>
      <c r="AA10" s="949">
        <f>AA29</f>
        <v>0</v>
      </c>
      <c r="AB10" s="950"/>
      <c r="AC10" s="949">
        <f>AC29</f>
        <v>0</v>
      </c>
      <c r="AD10" s="950"/>
      <c r="AE10" s="946">
        <f>SUM(G10:AD10)</f>
        <v>0</v>
      </c>
      <c r="AF10" s="947"/>
      <c r="AH10" s="492"/>
      <c r="AI10" s="493"/>
      <c r="AJ10" s="493"/>
      <c r="AK10" s="494"/>
      <c r="AL10" s="494"/>
      <c r="AM10" s="494"/>
      <c r="AN10" s="494"/>
      <c r="AO10" s="494"/>
      <c r="AP10" s="494"/>
      <c r="AQ10" s="494"/>
      <c r="AR10" s="494"/>
      <c r="AS10" s="494"/>
      <c r="AT10" s="494"/>
      <c r="AU10" s="494"/>
      <c r="AV10" s="494"/>
      <c r="AW10" s="494"/>
      <c r="AX10" s="494"/>
      <c r="AY10" s="494"/>
      <c r="AZ10" s="494"/>
      <c r="BA10" s="494"/>
      <c r="BB10" s="494"/>
      <c r="BC10" s="494"/>
      <c r="BD10" s="494"/>
      <c r="BE10" s="494"/>
      <c r="BF10" s="494"/>
      <c r="BG10" s="494"/>
      <c r="BH10" s="494"/>
    </row>
    <row r="11" spans="1:60" s="69" customFormat="1" ht="24" customHeight="1" thickBot="1" x14ac:dyDescent="0.2">
      <c r="A11" s="961"/>
      <c r="B11" s="971" t="s">
        <v>95</v>
      </c>
      <c r="C11" s="972"/>
      <c r="D11" s="973"/>
      <c r="E11" s="84"/>
      <c r="F11" s="83"/>
      <c r="G11" s="975">
        <f>G9-G10</f>
        <v>0</v>
      </c>
      <c r="H11" s="976"/>
      <c r="I11" s="977">
        <f>I9-I10</f>
        <v>0</v>
      </c>
      <c r="J11" s="976"/>
      <c r="K11" s="977">
        <f>K9-K10</f>
        <v>0</v>
      </c>
      <c r="L11" s="976"/>
      <c r="M11" s="977">
        <f>M9-M10</f>
        <v>0</v>
      </c>
      <c r="N11" s="976"/>
      <c r="O11" s="977">
        <f>O9-O10</f>
        <v>0</v>
      </c>
      <c r="P11" s="976"/>
      <c r="Q11" s="977">
        <f>Q9-Q10</f>
        <v>0</v>
      </c>
      <c r="R11" s="976"/>
      <c r="S11" s="977">
        <f>S9-S10</f>
        <v>0</v>
      </c>
      <c r="T11" s="976"/>
      <c r="U11" s="977">
        <f>U9-U10</f>
        <v>0</v>
      </c>
      <c r="V11" s="976"/>
      <c r="W11" s="977">
        <f>W9-W10</f>
        <v>0</v>
      </c>
      <c r="X11" s="976"/>
      <c r="Y11" s="977">
        <f>Y9-Y10</f>
        <v>0</v>
      </c>
      <c r="Z11" s="976"/>
      <c r="AA11" s="977">
        <f>AA9-AA10</f>
        <v>0</v>
      </c>
      <c r="AB11" s="976"/>
      <c r="AC11" s="977">
        <f>AC9-AC10</f>
        <v>0</v>
      </c>
      <c r="AD11" s="976"/>
      <c r="AE11" s="996">
        <f>AE9-AE10</f>
        <v>0</v>
      </c>
      <c r="AF11" s="997"/>
    </row>
    <row r="12" spans="1:60" s="69" customFormat="1" ht="15" customHeight="1" x14ac:dyDescent="0.2">
      <c r="A12" s="951" t="s">
        <v>70</v>
      </c>
      <c r="B12" s="954"/>
      <c r="C12" s="955"/>
      <c r="D12" s="956"/>
      <c r="E12" s="590"/>
      <c r="F12" s="77" t="s">
        <v>98</v>
      </c>
      <c r="G12" s="957" t="str">
        <f>IF($E$12=0,"",$E$12/10*AK14)</f>
        <v/>
      </c>
      <c r="H12" s="958"/>
      <c r="I12" s="959" t="str">
        <f>IF($E$12=0,"",$E$12/10*AM14)</f>
        <v/>
      </c>
      <c r="J12" s="958"/>
      <c r="K12" s="959" t="str">
        <f>IF($E$12=0,"",$E$12/10*AO14)</f>
        <v/>
      </c>
      <c r="L12" s="958"/>
      <c r="M12" s="959" t="str">
        <f>IF($E$12=0,"",$E$12/10*AQ14)</f>
        <v/>
      </c>
      <c r="N12" s="958"/>
      <c r="O12" s="959" t="str">
        <f>IF($E$12=0,"",$E$12/10*AS14)</f>
        <v/>
      </c>
      <c r="P12" s="958"/>
      <c r="Q12" s="959" t="str">
        <f>IF($E$12=0,"",$E$12/10*AU14)</f>
        <v/>
      </c>
      <c r="R12" s="958"/>
      <c r="S12" s="959" t="str">
        <f>IF($E$12=0,"",$E$12/10*AW14)</f>
        <v/>
      </c>
      <c r="T12" s="958"/>
      <c r="U12" s="959" t="str">
        <f>IF($E$12=0,"",$E$12/10*AY14)</f>
        <v/>
      </c>
      <c r="V12" s="958"/>
      <c r="W12" s="959" t="str">
        <f>IF($E$12=0,"",$E$12/10*BA14)</f>
        <v/>
      </c>
      <c r="X12" s="958"/>
      <c r="Y12" s="959" t="str">
        <f>IF($E$12=0,"",$E$12/10*BC14)</f>
        <v/>
      </c>
      <c r="Z12" s="958"/>
      <c r="AA12" s="959" t="str">
        <f>IF($E$12=0,"",$E$12/10*BE14)</f>
        <v/>
      </c>
      <c r="AB12" s="958"/>
      <c r="AC12" s="959" t="str">
        <f>IF($E$12=0,"",$E$12/10*BG14)</f>
        <v/>
      </c>
      <c r="AD12" s="958"/>
      <c r="AE12" s="998">
        <f t="shared" ref="AE12:AE17" si="2">SUM(G12:AD12)</f>
        <v>0</v>
      </c>
      <c r="AF12" s="999"/>
      <c r="AH12" s="64" t="s">
        <v>71</v>
      </c>
    </row>
    <row r="13" spans="1:60" s="69" customFormat="1" ht="15" customHeight="1" x14ac:dyDescent="0.15">
      <c r="A13" s="951"/>
      <c r="B13" s="965"/>
      <c r="C13" s="966"/>
      <c r="D13" s="967"/>
      <c r="E13" s="590"/>
      <c r="F13" s="82" t="s">
        <v>98</v>
      </c>
      <c r="G13" s="968" t="str">
        <f>IF($E$13=0,"",$E$13/10*AK15)</f>
        <v/>
      </c>
      <c r="H13" s="969"/>
      <c r="I13" s="970" t="str">
        <f>IF($E$13=0,"",$E$13/10*AM15)</f>
        <v/>
      </c>
      <c r="J13" s="969"/>
      <c r="K13" s="970" t="str">
        <f>IF($E$13=0,"",$E$13/10*AO15)</f>
        <v/>
      </c>
      <c r="L13" s="969"/>
      <c r="M13" s="970" t="str">
        <f>IF($E$13=0,"",$E$13/10*AQ15)</f>
        <v/>
      </c>
      <c r="N13" s="969"/>
      <c r="O13" s="970" t="str">
        <f>IF($E$13=0,"",$E$13/10*AS15)</f>
        <v/>
      </c>
      <c r="P13" s="969"/>
      <c r="Q13" s="970" t="str">
        <f>IF($E$13=0,"",$E$13/10*AU15)</f>
        <v/>
      </c>
      <c r="R13" s="969"/>
      <c r="S13" s="970" t="str">
        <f>IF($E$13=0,"",$E$13/10*AW15)</f>
        <v/>
      </c>
      <c r="T13" s="969"/>
      <c r="U13" s="970" t="str">
        <f>IF($E$13=0,"",$E$13/10*AY15)</f>
        <v/>
      </c>
      <c r="V13" s="969"/>
      <c r="W13" s="970" t="str">
        <f>IF($E$13=0,"",$E$13/10*BA15)</f>
        <v/>
      </c>
      <c r="X13" s="969"/>
      <c r="Y13" s="970" t="str">
        <f>IF($E$13=0,"",$E$13/10*BC15)</f>
        <v/>
      </c>
      <c r="Z13" s="969"/>
      <c r="AA13" s="970" t="str">
        <f>IF($E$13=0,"",$E$13/10*BE15)</f>
        <v/>
      </c>
      <c r="AB13" s="969"/>
      <c r="AC13" s="970" t="str">
        <f>IF($E$13=0,"",$E$13/10*BG15)</f>
        <v/>
      </c>
      <c r="AD13" s="969"/>
      <c r="AE13" s="1000">
        <f t="shared" si="2"/>
        <v>0</v>
      </c>
      <c r="AF13" s="1001"/>
      <c r="AH13" s="931" t="s">
        <v>99</v>
      </c>
      <c r="AI13" s="932"/>
      <c r="AJ13" s="932"/>
      <c r="AK13" s="921" t="s">
        <v>91</v>
      </c>
      <c r="AL13" s="921"/>
      <c r="AM13" s="921" t="s">
        <v>90</v>
      </c>
      <c r="AN13" s="921"/>
      <c r="AO13" s="921" t="s">
        <v>89</v>
      </c>
      <c r="AP13" s="921"/>
      <c r="AQ13" s="921" t="s">
        <v>88</v>
      </c>
      <c r="AR13" s="921"/>
      <c r="AS13" s="921" t="s">
        <v>87</v>
      </c>
      <c r="AT13" s="921"/>
      <c r="AU13" s="921" t="s">
        <v>86</v>
      </c>
      <c r="AV13" s="921"/>
      <c r="AW13" s="921" t="s">
        <v>85</v>
      </c>
      <c r="AX13" s="921"/>
      <c r="AY13" s="921" t="s">
        <v>84</v>
      </c>
      <c r="AZ13" s="921"/>
      <c r="BA13" s="921" t="s">
        <v>83</v>
      </c>
      <c r="BB13" s="921"/>
      <c r="BC13" s="921" t="s">
        <v>82</v>
      </c>
      <c r="BD13" s="921"/>
      <c r="BE13" s="921" t="s">
        <v>81</v>
      </c>
      <c r="BF13" s="921"/>
      <c r="BG13" s="921" t="s">
        <v>80</v>
      </c>
      <c r="BH13" s="921"/>
    </row>
    <row r="14" spans="1:60" s="69" customFormat="1" ht="15" customHeight="1" x14ac:dyDescent="0.15">
      <c r="A14" s="951"/>
      <c r="B14" s="965"/>
      <c r="C14" s="966"/>
      <c r="D14" s="967"/>
      <c r="E14" s="590"/>
      <c r="F14" s="82" t="s">
        <v>98</v>
      </c>
      <c r="G14" s="968" t="str">
        <f>IF($E$14=0,"",$E$14/10*AK16)</f>
        <v/>
      </c>
      <c r="H14" s="969"/>
      <c r="I14" s="970" t="str">
        <f>IF($E$14=0,"",$E$14/10*AM16)</f>
        <v/>
      </c>
      <c r="J14" s="969"/>
      <c r="K14" s="970" t="str">
        <f>IF($E$14=0,"",$E$14/10*AO16)</f>
        <v/>
      </c>
      <c r="L14" s="969"/>
      <c r="M14" s="970" t="str">
        <f>IF($E$14=0,"",$E$14/10*AQ16)</f>
        <v/>
      </c>
      <c r="N14" s="969"/>
      <c r="O14" s="970" t="str">
        <f>IF($E$14=0,"",$E$14/10*AS16)</f>
        <v/>
      </c>
      <c r="P14" s="969"/>
      <c r="Q14" s="970" t="str">
        <f>IF($E$14=0,"",$E$14/10*AU16)</f>
        <v/>
      </c>
      <c r="R14" s="969"/>
      <c r="S14" s="970" t="str">
        <f>IF($E$14=0,"",$E$14/10*AW16)</f>
        <v/>
      </c>
      <c r="T14" s="969"/>
      <c r="U14" s="970" t="str">
        <f>IF($E$14=0,"",$E$14/10*AY16)</f>
        <v/>
      </c>
      <c r="V14" s="969"/>
      <c r="W14" s="970" t="str">
        <f>IF($E$14=0,"",$E$14/10*BA16)</f>
        <v/>
      </c>
      <c r="X14" s="969"/>
      <c r="Y14" s="970" t="str">
        <f>IF($E$14=0,"",$E$14/10*BC16)</f>
        <v/>
      </c>
      <c r="Z14" s="969"/>
      <c r="AA14" s="970" t="str">
        <f>IF($E$14=0,"",$E$14/10*BE16)</f>
        <v/>
      </c>
      <c r="AB14" s="969"/>
      <c r="AC14" s="970" t="str">
        <f>IF($E$14=0,"",$E$14/10*BG16)</f>
        <v/>
      </c>
      <c r="AD14" s="969"/>
      <c r="AE14" s="1000">
        <f t="shared" si="2"/>
        <v>0</v>
      </c>
      <c r="AF14" s="1001"/>
      <c r="AH14" s="933">
        <f t="shared" ref="AH14:AH19" si="3">B12</f>
        <v>0</v>
      </c>
      <c r="AI14" s="934"/>
      <c r="AJ14" s="934"/>
      <c r="AK14" s="994"/>
      <c r="AL14" s="995"/>
      <c r="AM14" s="994"/>
      <c r="AN14" s="995"/>
      <c r="AO14" s="994"/>
      <c r="AP14" s="995"/>
      <c r="AQ14" s="994"/>
      <c r="AR14" s="995"/>
      <c r="AS14" s="994"/>
      <c r="AT14" s="995"/>
      <c r="AU14" s="994"/>
      <c r="AV14" s="995"/>
      <c r="AW14" s="994"/>
      <c r="AX14" s="995"/>
      <c r="AY14" s="994"/>
      <c r="AZ14" s="995"/>
      <c r="BA14" s="994"/>
      <c r="BB14" s="995"/>
      <c r="BC14" s="994"/>
      <c r="BD14" s="995"/>
      <c r="BE14" s="994"/>
      <c r="BF14" s="995"/>
      <c r="BG14" s="994"/>
      <c r="BH14" s="995"/>
    </row>
    <row r="15" spans="1:60" s="69" customFormat="1" ht="15" customHeight="1" x14ac:dyDescent="0.15">
      <c r="A15" s="952"/>
      <c r="B15" s="965"/>
      <c r="C15" s="966"/>
      <c r="D15" s="967"/>
      <c r="E15" s="590"/>
      <c r="F15" s="82" t="s">
        <v>98</v>
      </c>
      <c r="G15" s="968" t="str">
        <f>IF($E$15=0,"",$E$15/10*AK17)</f>
        <v/>
      </c>
      <c r="H15" s="969"/>
      <c r="I15" s="970" t="str">
        <f>IF($E$15=0,"",$E$15/10*AM17)</f>
        <v/>
      </c>
      <c r="J15" s="969"/>
      <c r="K15" s="970" t="str">
        <f>IF($E$15=0,"",$E$15/10*AO17)</f>
        <v/>
      </c>
      <c r="L15" s="969"/>
      <c r="M15" s="970" t="str">
        <f>IF($E$15=0,"",$E$15/10*AQ17)</f>
        <v/>
      </c>
      <c r="N15" s="969"/>
      <c r="O15" s="970" t="str">
        <f>IF($E$15=0,"",$E$15/10*AS17)</f>
        <v/>
      </c>
      <c r="P15" s="969"/>
      <c r="Q15" s="970" t="str">
        <f>IF($E$15=0,"",$E$15/10*AU17)</f>
        <v/>
      </c>
      <c r="R15" s="969"/>
      <c r="S15" s="970" t="str">
        <f>IF($E$15=0,"",$E$15/10*AW17)</f>
        <v/>
      </c>
      <c r="T15" s="969"/>
      <c r="U15" s="970" t="str">
        <f>IF($E$15=0,"",$E$15/10*AY17)</f>
        <v/>
      </c>
      <c r="V15" s="969"/>
      <c r="W15" s="970" t="str">
        <f>IF($E$15=0,"",$E$15/10*BA17)</f>
        <v/>
      </c>
      <c r="X15" s="969"/>
      <c r="Y15" s="970" t="str">
        <f>IF($E$15=0,"",$E$15/10*BC17)</f>
        <v/>
      </c>
      <c r="Z15" s="969"/>
      <c r="AA15" s="970" t="str">
        <f>IF($E$15=0,"",$E$15/10*BE17)</f>
        <v/>
      </c>
      <c r="AB15" s="969"/>
      <c r="AC15" s="970" t="str">
        <f>IF($E$15=0,"",$E$15/10*BG17)</f>
        <v/>
      </c>
      <c r="AD15" s="969"/>
      <c r="AE15" s="1000">
        <f t="shared" si="2"/>
        <v>0</v>
      </c>
      <c r="AF15" s="1001"/>
      <c r="AH15" s="933">
        <f t="shared" si="3"/>
        <v>0</v>
      </c>
      <c r="AI15" s="934"/>
      <c r="AJ15" s="934"/>
      <c r="AK15" s="994"/>
      <c r="AL15" s="995"/>
      <c r="AM15" s="994"/>
      <c r="AN15" s="995"/>
      <c r="AO15" s="994"/>
      <c r="AP15" s="995"/>
      <c r="AQ15" s="994"/>
      <c r="AR15" s="995"/>
      <c r="AS15" s="994"/>
      <c r="AT15" s="995"/>
      <c r="AU15" s="994"/>
      <c r="AV15" s="995"/>
      <c r="AW15" s="994"/>
      <c r="AX15" s="995"/>
      <c r="AY15" s="994"/>
      <c r="AZ15" s="995"/>
      <c r="BA15" s="994"/>
      <c r="BB15" s="995"/>
      <c r="BC15" s="994"/>
      <c r="BD15" s="995"/>
      <c r="BE15" s="994"/>
      <c r="BF15" s="995"/>
      <c r="BG15" s="994"/>
      <c r="BH15" s="995"/>
    </row>
    <row r="16" spans="1:60" s="69" customFormat="1" ht="15" customHeight="1" x14ac:dyDescent="0.15">
      <c r="A16" s="952"/>
      <c r="B16" s="965"/>
      <c r="C16" s="966"/>
      <c r="D16" s="967"/>
      <c r="E16" s="590"/>
      <c r="F16" s="82" t="s">
        <v>97</v>
      </c>
      <c r="G16" s="968" t="str">
        <f>IF($E$16=0,"",$E$16/10*AK18)</f>
        <v/>
      </c>
      <c r="H16" s="969"/>
      <c r="I16" s="970" t="str">
        <f>IF($E$16=0,"",$E$16/10*AM18)</f>
        <v/>
      </c>
      <c r="J16" s="969"/>
      <c r="K16" s="970" t="str">
        <f>IF($E$16=0,"",$E$16/10*AO18)</f>
        <v/>
      </c>
      <c r="L16" s="969"/>
      <c r="M16" s="970" t="str">
        <f>IF($E$16=0,"",$E$16/10*AQ18)</f>
        <v/>
      </c>
      <c r="N16" s="969"/>
      <c r="O16" s="970" t="str">
        <f>IF($E$16=0,"",$E$16/10*AS18)</f>
        <v/>
      </c>
      <c r="P16" s="969"/>
      <c r="Q16" s="970" t="str">
        <f>IF($E$16=0,"",$E$16/10*AU18)</f>
        <v/>
      </c>
      <c r="R16" s="969"/>
      <c r="S16" s="970" t="str">
        <f>IF($E$16=0,"",$E$16/10*AW18)</f>
        <v/>
      </c>
      <c r="T16" s="969"/>
      <c r="U16" s="970" t="str">
        <f>IF($E$16=0,"",$E$16/10*AY18)</f>
        <v/>
      </c>
      <c r="V16" s="969"/>
      <c r="W16" s="970" t="str">
        <f>IF($E$16=0,"",$E$16/10*BA18)</f>
        <v/>
      </c>
      <c r="X16" s="969"/>
      <c r="Y16" s="970" t="str">
        <f>IF($E$16=0,"",$E$16/10*BC18)</f>
        <v/>
      </c>
      <c r="Z16" s="969"/>
      <c r="AA16" s="970" t="str">
        <f>IF($E$16=0,"",$E$16/10*BE18)</f>
        <v/>
      </c>
      <c r="AB16" s="969"/>
      <c r="AC16" s="970" t="str">
        <f>IF($E$16=0,"",$E$16/10*BG18)</f>
        <v/>
      </c>
      <c r="AD16" s="969"/>
      <c r="AE16" s="1000">
        <f t="shared" si="2"/>
        <v>0</v>
      </c>
      <c r="AF16" s="1001"/>
      <c r="AH16" s="933">
        <f t="shared" si="3"/>
        <v>0</v>
      </c>
      <c r="AI16" s="934"/>
      <c r="AJ16" s="934"/>
      <c r="AK16" s="994"/>
      <c r="AL16" s="995"/>
      <c r="AM16" s="994"/>
      <c r="AN16" s="995"/>
      <c r="AO16" s="994"/>
      <c r="AP16" s="995"/>
      <c r="AQ16" s="994"/>
      <c r="AR16" s="995"/>
      <c r="AS16" s="994"/>
      <c r="AT16" s="995"/>
      <c r="AU16" s="994"/>
      <c r="AV16" s="995"/>
      <c r="AW16" s="994"/>
      <c r="AX16" s="995"/>
      <c r="AY16" s="994"/>
      <c r="AZ16" s="995"/>
      <c r="BA16" s="994"/>
      <c r="BB16" s="995"/>
      <c r="BC16" s="994"/>
      <c r="BD16" s="995"/>
      <c r="BE16" s="994"/>
      <c r="BF16" s="995"/>
      <c r="BG16" s="994"/>
      <c r="BH16" s="995"/>
    </row>
    <row r="17" spans="1:60" s="69" customFormat="1" ht="15" customHeight="1" thickBot="1" x14ac:dyDescent="0.2">
      <c r="A17" s="952"/>
      <c r="B17" s="1004"/>
      <c r="C17" s="1005"/>
      <c r="D17" s="1006"/>
      <c r="E17" s="591"/>
      <c r="F17" s="81" t="s">
        <v>97</v>
      </c>
      <c r="G17" s="1007" t="str">
        <f>IF($E$17=0,"",$E$17/10*AK19)</f>
        <v/>
      </c>
      <c r="H17" s="1003"/>
      <c r="I17" s="1002" t="str">
        <f>IF($E$17=0,"",$E$17/10*AM19)</f>
        <v/>
      </c>
      <c r="J17" s="1003"/>
      <c r="K17" s="1002" t="str">
        <f>IF($E$17=0,"",$E$17/10*AO19)</f>
        <v/>
      </c>
      <c r="L17" s="1003"/>
      <c r="M17" s="1002" t="str">
        <f>IF($E$17=0,"",$E$17/10*AQ19)</f>
        <v/>
      </c>
      <c r="N17" s="1003"/>
      <c r="O17" s="1002" t="str">
        <f>IF($E$17=0,"",$E$17/10*AS19)</f>
        <v/>
      </c>
      <c r="P17" s="1003"/>
      <c r="Q17" s="1002" t="str">
        <f>IF($E$17=0,"",$E$17/10*AU19)</f>
        <v/>
      </c>
      <c r="R17" s="1003"/>
      <c r="S17" s="1002" t="str">
        <f>IF($E$17=0,"",$E$17/10*AW19)</f>
        <v/>
      </c>
      <c r="T17" s="1003"/>
      <c r="U17" s="1002" t="str">
        <f>IF($E$17=0,"",$E$17/10*AY19)</f>
        <v/>
      </c>
      <c r="V17" s="1003"/>
      <c r="W17" s="1002" t="str">
        <f>IF($E$17=0,"",$E$17/10*BA19)</f>
        <v/>
      </c>
      <c r="X17" s="1003"/>
      <c r="Y17" s="1002" t="str">
        <f>IF($E$17=0,"",$E$17/10*BC19)</f>
        <v/>
      </c>
      <c r="Z17" s="1003"/>
      <c r="AA17" s="1002" t="str">
        <f>IF($E$17=0,"",$E$17/10*BE19)</f>
        <v/>
      </c>
      <c r="AB17" s="1003"/>
      <c r="AC17" s="1002" t="str">
        <f>IF($E$17=0,"",$E$17/10*BG19)</f>
        <v/>
      </c>
      <c r="AD17" s="1003"/>
      <c r="AE17" s="1010">
        <f t="shared" si="2"/>
        <v>0</v>
      </c>
      <c r="AF17" s="1011"/>
      <c r="AH17" s="933">
        <f t="shared" si="3"/>
        <v>0</v>
      </c>
      <c r="AI17" s="934"/>
      <c r="AJ17" s="934"/>
      <c r="AK17" s="994"/>
      <c r="AL17" s="995"/>
      <c r="AM17" s="994"/>
      <c r="AN17" s="995"/>
      <c r="AO17" s="994"/>
      <c r="AP17" s="995"/>
      <c r="AQ17" s="994"/>
      <c r="AR17" s="995"/>
      <c r="AS17" s="994"/>
      <c r="AT17" s="995"/>
      <c r="AU17" s="994"/>
      <c r="AV17" s="995"/>
      <c r="AW17" s="994"/>
      <c r="AX17" s="995"/>
      <c r="AY17" s="994"/>
      <c r="AZ17" s="995"/>
      <c r="BA17" s="994"/>
      <c r="BB17" s="995"/>
      <c r="BC17" s="994"/>
      <c r="BD17" s="995"/>
      <c r="BE17" s="994"/>
      <c r="BF17" s="995"/>
      <c r="BG17" s="994"/>
      <c r="BH17" s="995"/>
    </row>
    <row r="18" spans="1:60" s="69" customFormat="1" ht="15" customHeight="1" thickTop="1" thickBot="1" x14ac:dyDescent="0.2">
      <c r="A18" s="952"/>
      <c r="B18" s="986" t="s">
        <v>78</v>
      </c>
      <c r="C18" s="987"/>
      <c r="D18" s="988"/>
      <c r="E18" s="80">
        <f>E12+E13+E14+E15+E16+E17</f>
        <v>0</v>
      </c>
      <c r="F18" s="79" t="s">
        <v>97</v>
      </c>
      <c r="G18" s="978">
        <f>SUM(G12:H17)</f>
        <v>0</v>
      </c>
      <c r="H18" s="979"/>
      <c r="I18" s="980">
        <f>SUM(I12:J17)</f>
        <v>0</v>
      </c>
      <c r="J18" s="979"/>
      <c r="K18" s="980">
        <f>SUM(K12:L17)</f>
        <v>0</v>
      </c>
      <c r="L18" s="979"/>
      <c r="M18" s="980">
        <f>SUM(M12:N17)</f>
        <v>0</v>
      </c>
      <c r="N18" s="979"/>
      <c r="O18" s="980">
        <f>SUM(O12:P17)</f>
        <v>0</v>
      </c>
      <c r="P18" s="979"/>
      <c r="Q18" s="980">
        <f>SUM(Q12:R17)</f>
        <v>0</v>
      </c>
      <c r="R18" s="979"/>
      <c r="S18" s="980">
        <f>SUM(S12:T17)</f>
        <v>0</v>
      </c>
      <c r="T18" s="979"/>
      <c r="U18" s="980">
        <f>SUM(U12:V17)</f>
        <v>0</v>
      </c>
      <c r="V18" s="979"/>
      <c r="W18" s="980">
        <f>SUM(W12:X17)</f>
        <v>0</v>
      </c>
      <c r="X18" s="979"/>
      <c r="Y18" s="980">
        <f>SUM(Y12:Z17)</f>
        <v>0</v>
      </c>
      <c r="Z18" s="979"/>
      <c r="AA18" s="980">
        <f>SUM(AA12:AB17)</f>
        <v>0</v>
      </c>
      <c r="AB18" s="979"/>
      <c r="AC18" s="980">
        <f>SUM(AC12:AD17)</f>
        <v>0</v>
      </c>
      <c r="AD18" s="979"/>
      <c r="AE18" s="1012">
        <f>AE12+AE13+AE14+AE15+AE16+AE17</f>
        <v>0</v>
      </c>
      <c r="AF18" s="1013"/>
      <c r="AH18" s="933">
        <f t="shared" si="3"/>
        <v>0</v>
      </c>
      <c r="AI18" s="934"/>
      <c r="AJ18" s="934"/>
      <c r="AK18" s="994"/>
      <c r="AL18" s="995"/>
      <c r="AM18" s="994"/>
      <c r="AN18" s="995"/>
      <c r="AO18" s="994"/>
      <c r="AP18" s="995"/>
      <c r="AQ18" s="994"/>
      <c r="AR18" s="995"/>
      <c r="AS18" s="994"/>
      <c r="AT18" s="995"/>
      <c r="AU18" s="994"/>
      <c r="AV18" s="995"/>
      <c r="AW18" s="994"/>
      <c r="AX18" s="995"/>
      <c r="AY18" s="994"/>
      <c r="AZ18" s="995"/>
      <c r="BA18" s="994"/>
      <c r="BB18" s="995"/>
      <c r="BC18" s="994"/>
      <c r="BD18" s="995"/>
      <c r="BE18" s="994"/>
      <c r="BF18" s="995"/>
      <c r="BG18" s="994"/>
      <c r="BH18" s="995"/>
    </row>
    <row r="19" spans="1:60" s="69" customFormat="1" ht="15" customHeight="1" thickTop="1" x14ac:dyDescent="0.15">
      <c r="A19" s="952"/>
      <c r="B19" s="924" t="s">
        <v>96</v>
      </c>
      <c r="C19" s="925"/>
      <c r="D19" s="926"/>
      <c r="E19" s="78"/>
      <c r="F19" s="77"/>
      <c r="G19" s="1025">
        <f>G34</f>
        <v>0</v>
      </c>
      <c r="H19" s="1009"/>
      <c r="I19" s="1008">
        <f>I34</f>
        <v>0</v>
      </c>
      <c r="J19" s="1009"/>
      <c r="K19" s="1008">
        <f>K34</f>
        <v>0</v>
      </c>
      <c r="L19" s="1009"/>
      <c r="M19" s="1008">
        <f>M34</f>
        <v>0</v>
      </c>
      <c r="N19" s="1009"/>
      <c r="O19" s="1008">
        <f>O34</f>
        <v>0</v>
      </c>
      <c r="P19" s="1009"/>
      <c r="Q19" s="1008">
        <f>Q34</f>
        <v>0</v>
      </c>
      <c r="R19" s="1009"/>
      <c r="S19" s="1008">
        <f>S34</f>
        <v>0</v>
      </c>
      <c r="T19" s="1009"/>
      <c r="U19" s="1008">
        <f>U34</f>
        <v>0</v>
      </c>
      <c r="V19" s="1009"/>
      <c r="W19" s="1008">
        <f>W34</f>
        <v>0</v>
      </c>
      <c r="X19" s="1009"/>
      <c r="Y19" s="1008">
        <f>Y34</f>
        <v>0</v>
      </c>
      <c r="Z19" s="1009"/>
      <c r="AA19" s="1008">
        <f>AA34</f>
        <v>0</v>
      </c>
      <c r="AB19" s="1009"/>
      <c r="AC19" s="1008">
        <f>AC34</f>
        <v>0</v>
      </c>
      <c r="AD19" s="1009"/>
      <c r="AE19" s="946">
        <f>SUM(G19:AD19)</f>
        <v>0</v>
      </c>
      <c r="AF19" s="947"/>
      <c r="AH19" s="933">
        <f t="shared" si="3"/>
        <v>0</v>
      </c>
      <c r="AI19" s="934"/>
      <c r="AJ19" s="934"/>
      <c r="AK19" s="994"/>
      <c r="AL19" s="995"/>
      <c r="AM19" s="994"/>
      <c r="AN19" s="995"/>
      <c r="AO19" s="994"/>
      <c r="AP19" s="995"/>
      <c r="AQ19" s="994"/>
      <c r="AR19" s="995"/>
      <c r="AS19" s="994"/>
      <c r="AT19" s="995"/>
      <c r="AU19" s="994"/>
      <c r="AV19" s="995"/>
      <c r="AW19" s="994"/>
      <c r="AX19" s="995"/>
      <c r="AY19" s="994"/>
      <c r="AZ19" s="995"/>
      <c r="BA19" s="994"/>
      <c r="BB19" s="995"/>
      <c r="BC19" s="994"/>
      <c r="BD19" s="995"/>
      <c r="BE19" s="994"/>
      <c r="BF19" s="995"/>
      <c r="BG19" s="994"/>
      <c r="BH19" s="995"/>
    </row>
    <row r="20" spans="1:60" s="69" customFormat="1" ht="15" customHeight="1" thickBot="1" x14ac:dyDescent="0.2">
      <c r="A20" s="953"/>
      <c r="B20" s="1014" t="s">
        <v>95</v>
      </c>
      <c r="C20" s="1015"/>
      <c r="D20" s="1016"/>
      <c r="E20" s="76"/>
      <c r="F20" s="75"/>
      <c r="G20" s="1021">
        <f>IF(G18-G19&lt;0,0,G18-G19)</f>
        <v>0</v>
      </c>
      <c r="H20" s="1018"/>
      <c r="I20" s="1017">
        <f t="shared" ref="I20" si="4">IF(I18-I19&lt;0,0,I18-I19)</f>
        <v>0</v>
      </c>
      <c r="J20" s="1018"/>
      <c r="K20" s="1017">
        <f t="shared" ref="K20" si="5">IF(K18-K19&lt;0,0,K18-K19)</f>
        <v>0</v>
      </c>
      <c r="L20" s="1018"/>
      <c r="M20" s="1017">
        <f t="shared" ref="M20" si="6">IF(M18-M19&lt;0,0,M18-M19)</f>
        <v>0</v>
      </c>
      <c r="N20" s="1018"/>
      <c r="O20" s="1017">
        <f t="shared" ref="O20" si="7">IF(O18-O19&lt;0,0,O18-O19)</f>
        <v>0</v>
      </c>
      <c r="P20" s="1018"/>
      <c r="Q20" s="1017">
        <f t="shared" ref="Q20" si="8">IF(Q18-Q19&lt;0,0,Q18-Q19)</f>
        <v>0</v>
      </c>
      <c r="R20" s="1018"/>
      <c r="S20" s="1017">
        <f t="shared" ref="S20" si="9">IF(S18-S19&lt;0,0,S18-S19)</f>
        <v>0</v>
      </c>
      <c r="T20" s="1018"/>
      <c r="U20" s="1017">
        <f t="shared" ref="U20" si="10">IF(U18-U19&lt;0,0,U18-U19)</f>
        <v>0</v>
      </c>
      <c r="V20" s="1018"/>
      <c r="W20" s="1017">
        <f t="shared" ref="W20" si="11">IF(W18-W19&lt;0,0,W18-W19)</f>
        <v>0</v>
      </c>
      <c r="X20" s="1018"/>
      <c r="Y20" s="1017">
        <f t="shared" ref="Y20" si="12">IF(Y18-Y19&lt;0,0,Y18-Y19)</f>
        <v>0</v>
      </c>
      <c r="Z20" s="1018"/>
      <c r="AA20" s="1017">
        <f t="shared" ref="AA20" si="13">IF(AA18-AA19&lt;0,0,AA18-AA19)</f>
        <v>0</v>
      </c>
      <c r="AB20" s="1018"/>
      <c r="AC20" s="1017">
        <f t="shared" ref="AC20" si="14">IF(AC18-AC19&lt;0,0,AC18-AC19)</f>
        <v>0</v>
      </c>
      <c r="AD20" s="1018"/>
      <c r="AE20" s="1023">
        <f>SUM(G20:AD20)</f>
        <v>0</v>
      </c>
      <c r="AF20" s="1024"/>
    </row>
    <row r="21" spans="1:60" s="69" customFormat="1" ht="15" customHeight="1" thickTop="1" x14ac:dyDescent="0.15">
      <c r="A21" s="669"/>
      <c r="B21" s="670"/>
      <c r="C21" s="670"/>
      <c r="D21" s="670"/>
      <c r="E21" s="671"/>
      <c r="F21" s="672"/>
      <c r="G21" s="673"/>
      <c r="H21" s="673"/>
      <c r="I21" s="673"/>
      <c r="J21" s="673"/>
      <c r="K21" s="673"/>
      <c r="L21" s="673"/>
      <c r="M21" s="673"/>
      <c r="N21" s="673"/>
      <c r="O21" s="673"/>
      <c r="P21" s="673"/>
      <c r="Q21" s="673"/>
      <c r="R21" s="673"/>
      <c r="S21" s="673"/>
      <c r="T21" s="673"/>
      <c r="U21" s="673"/>
      <c r="V21" s="673"/>
      <c r="W21" s="673"/>
      <c r="X21" s="673"/>
      <c r="Y21" s="673"/>
      <c r="Z21" s="673"/>
      <c r="AA21" s="673"/>
      <c r="AB21" s="673"/>
      <c r="AC21" s="673"/>
      <c r="AD21" s="673"/>
      <c r="AE21" s="674"/>
      <c r="AF21" s="674"/>
    </row>
    <row r="22" spans="1:60" s="69" customFormat="1" ht="15" customHeight="1" x14ac:dyDescent="0.15">
      <c r="X22" s="69" t="s">
        <v>332</v>
      </c>
      <c r="AA22" s="1026">
        <f>AE20</f>
        <v>0</v>
      </c>
      <c r="AB22" s="1027"/>
      <c r="AC22" s="1027"/>
      <c r="AD22" s="69" t="s">
        <v>333</v>
      </c>
    </row>
    <row r="23" spans="1:60" s="69" customFormat="1" ht="19.5" customHeight="1" thickBot="1" x14ac:dyDescent="0.25">
      <c r="A23" s="74">
        <v>2</v>
      </c>
      <c r="B23" s="73" t="s">
        <v>94</v>
      </c>
      <c r="C23" s="72"/>
      <c r="D23" s="72"/>
      <c r="E23" s="72"/>
      <c r="F23" s="72"/>
      <c r="G23" s="72"/>
      <c r="H23" s="72"/>
      <c r="I23" s="72"/>
      <c r="J23" s="72"/>
      <c r="X23" s="69" t="s">
        <v>103</v>
      </c>
      <c r="AA23" s="592">
        <v>700</v>
      </c>
      <c r="AB23" s="69" t="s">
        <v>104</v>
      </c>
      <c r="AD23" s="1029">
        <f>AE20*700</f>
        <v>0</v>
      </c>
      <c r="AE23" s="1029"/>
      <c r="AF23" s="69" t="s">
        <v>12</v>
      </c>
    </row>
    <row r="24" spans="1:60" s="69" customFormat="1" ht="15" customHeight="1" thickTop="1" thickBot="1" x14ac:dyDescent="0.2">
      <c r="A24" s="70"/>
      <c r="B24" s="924" t="s">
        <v>93</v>
      </c>
      <c r="C24" s="925"/>
      <c r="D24" s="926"/>
      <c r="E24" s="1019" t="s">
        <v>92</v>
      </c>
      <c r="F24" s="1020"/>
      <c r="G24" s="1043" t="s">
        <v>91</v>
      </c>
      <c r="H24" s="928"/>
      <c r="I24" s="1044" t="s">
        <v>90</v>
      </c>
      <c r="J24" s="928"/>
      <c r="K24" s="922" t="s">
        <v>89</v>
      </c>
      <c r="L24" s="922"/>
      <c r="M24" s="922" t="s">
        <v>88</v>
      </c>
      <c r="N24" s="922"/>
      <c r="O24" s="922" t="s">
        <v>87</v>
      </c>
      <c r="P24" s="922"/>
      <c r="Q24" s="922" t="s">
        <v>86</v>
      </c>
      <c r="R24" s="922"/>
      <c r="S24" s="922" t="s">
        <v>85</v>
      </c>
      <c r="T24" s="922"/>
      <c r="U24" s="922" t="s">
        <v>84</v>
      </c>
      <c r="V24" s="922"/>
      <c r="W24" s="922" t="s">
        <v>83</v>
      </c>
      <c r="X24" s="922"/>
      <c r="Y24" s="922" t="s">
        <v>82</v>
      </c>
      <c r="Z24" s="922"/>
      <c r="AA24" s="922" t="s">
        <v>81</v>
      </c>
      <c r="AB24" s="922"/>
      <c r="AC24" s="922" t="s">
        <v>80</v>
      </c>
      <c r="AD24" s="922"/>
      <c r="AE24" s="929" t="s">
        <v>79</v>
      </c>
      <c r="AF24" s="930"/>
      <c r="AI24" s="1028"/>
      <c r="AJ24" s="1028"/>
    </row>
    <row r="25" spans="1:60" s="69" customFormat="1" ht="15" customHeight="1" thickTop="1" x14ac:dyDescent="0.15">
      <c r="A25" s="1046" t="s">
        <v>75</v>
      </c>
      <c r="B25" s="1054"/>
      <c r="C25" s="1055"/>
      <c r="D25" s="1056"/>
      <c r="E25" s="1047">
        <f>AE25/8</f>
        <v>0</v>
      </c>
      <c r="F25" s="1048"/>
      <c r="G25" s="1045"/>
      <c r="H25" s="1022"/>
      <c r="I25" s="1022"/>
      <c r="J25" s="1022"/>
      <c r="K25" s="1022"/>
      <c r="L25" s="1022"/>
      <c r="M25" s="1022"/>
      <c r="N25" s="1022"/>
      <c r="O25" s="1022"/>
      <c r="P25" s="1022"/>
      <c r="Q25" s="1022"/>
      <c r="R25" s="1022"/>
      <c r="S25" s="1022"/>
      <c r="T25" s="1022"/>
      <c r="U25" s="1022"/>
      <c r="V25" s="1022"/>
      <c r="W25" s="1022"/>
      <c r="X25" s="1022"/>
      <c r="Y25" s="1022"/>
      <c r="Z25" s="1022"/>
      <c r="AA25" s="1022"/>
      <c r="AB25" s="1022"/>
      <c r="AC25" s="1022"/>
      <c r="AD25" s="1022"/>
      <c r="AE25" s="1063">
        <f>SUM(G25:AD25)</f>
        <v>0</v>
      </c>
      <c r="AF25" s="1064"/>
      <c r="AK25" s="71"/>
    </row>
    <row r="26" spans="1:60" s="69" customFormat="1" ht="15" customHeight="1" x14ac:dyDescent="0.15">
      <c r="A26" s="1031"/>
      <c r="B26" s="1059"/>
      <c r="C26" s="1060"/>
      <c r="D26" s="1061"/>
      <c r="E26" s="1036">
        <f>AE26/8</f>
        <v>0</v>
      </c>
      <c r="F26" s="1037"/>
      <c r="G26" s="1045"/>
      <c r="H26" s="1022"/>
      <c r="I26" s="1051"/>
      <c r="J26" s="1045"/>
      <c r="K26" s="1022"/>
      <c r="L26" s="1022"/>
      <c r="M26" s="1022"/>
      <c r="N26" s="1022"/>
      <c r="O26" s="1022"/>
      <c r="P26" s="1022"/>
      <c r="Q26" s="1022"/>
      <c r="R26" s="1022"/>
      <c r="S26" s="1022"/>
      <c r="T26" s="1022"/>
      <c r="U26" s="1022"/>
      <c r="V26" s="1022"/>
      <c r="W26" s="1022"/>
      <c r="X26" s="1022"/>
      <c r="Y26" s="1022"/>
      <c r="Z26" s="1022"/>
      <c r="AA26" s="1022"/>
      <c r="AB26" s="1022"/>
      <c r="AC26" s="1022"/>
      <c r="AD26" s="1022"/>
      <c r="AE26" s="1063">
        <f>SUM(G26:AD26)</f>
        <v>0</v>
      </c>
      <c r="AF26" s="1064"/>
    </row>
    <row r="27" spans="1:60" s="69" customFormat="1" ht="15" customHeight="1" x14ac:dyDescent="0.15">
      <c r="A27" s="1031"/>
      <c r="B27" s="1059"/>
      <c r="C27" s="1060"/>
      <c r="D27" s="1061"/>
      <c r="E27" s="1036">
        <f>AE27/8</f>
        <v>0</v>
      </c>
      <c r="F27" s="1037"/>
      <c r="G27" s="1045"/>
      <c r="H27" s="1022"/>
      <c r="I27" s="1022"/>
      <c r="J27" s="1022"/>
      <c r="K27" s="1022"/>
      <c r="L27" s="1022"/>
      <c r="M27" s="1022"/>
      <c r="N27" s="1022"/>
      <c r="O27" s="1022"/>
      <c r="P27" s="1022"/>
      <c r="Q27" s="1022"/>
      <c r="R27" s="1022"/>
      <c r="S27" s="1022"/>
      <c r="T27" s="1022"/>
      <c r="U27" s="1022"/>
      <c r="V27" s="1022"/>
      <c r="W27" s="1022"/>
      <c r="X27" s="1022"/>
      <c r="Y27" s="1022"/>
      <c r="Z27" s="1022"/>
      <c r="AA27" s="1022"/>
      <c r="AB27" s="1022"/>
      <c r="AC27" s="1022"/>
      <c r="AD27" s="1022"/>
      <c r="AE27" s="1063">
        <f>SUM(G27:AD27)</f>
        <v>0</v>
      </c>
      <c r="AF27" s="1064"/>
    </row>
    <row r="28" spans="1:60" s="69" customFormat="1" ht="15" customHeight="1" x14ac:dyDescent="0.15">
      <c r="A28" s="1031"/>
      <c r="B28" s="1059"/>
      <c r="C28" s="1060"/>
      <c r="D28" s="1061"/>
      <c r="E28" s="1036">
        <f>AE28/8</f>
        <v>0</v>
      </c>
      <c r="F28" s="1037"/>
      <c r="G28" s="1045"/>
      <c r="H28" s="1022"/>
      <c r="I28" s="1022"/>
      <c r="J28" s="1022"/>
      <c r="K28" s="1022"/>
      <c r="L28" s="1022"/>
      <c r="M28" s="1022"/>
      <c r="N28" s="1022"/>
      <c r="O28" s="1022"/>
      <c r="P28" s="1022"/>
      <c r="Q28" s="1022"/>
      <c r="R28" s="1022"/>
      <c r="S28" s="1022"/>
      <c r="T28" s="1022"/>
      <c r="U28" s="1022"/>
      <c r="V28" s="1022"/>
      <c r="W28" s="1022"/>
      <c r="X28" s="1022"/>
      <c r="Y28" s="1022"/>
      <c r="Z28" s="1022"/>
      <c r="AA28" s="1022"/>
      <c r="AB28" s="1022"/>
      <c r="AC28" s="1022"/>
      <c r="AD28" s="1022"/>
      <c r="AE28" s="1063">
        <f>SUM(G28:AD28)</f>
        <v>0</v>
      </c>
      <c r="AF28" s="1064"/>
    </row>
    <row r="29" spans="1:60" s="69" customFormat="1" ht="15" customHeight="1" thickBot="1" x14ac:dyDescent="0.2">
      <c r="A29" s="1032"/>
      <c r="B29" s="1014" t="s">
        <v>78</v>
      </c>
      <c r="C29" s="1015"/>
      <c r="D29" s="1016"/>
      <c r="E29" s="1057">
        <f>SUM(E25:F28)</f>
        <v>0</v>
      </c>
      <c r="F29" s="1058"/>
      <c r="G29" s="1065">
        <f>SUM(G25:H28)</f>
        <v>0</v>
      </c>
      <c r="H29" s="1057"/>
      <c r="I29" s="1057">
        <f>SUM(I25:J28)</f>
        <v>0</v>
      </c>
      <c r="J29" s="1057"/>
      <c r="K29" s="1057">
        <f>SUM(K25:L28)</f>
        <v>0</v>
      </c>
      <c r="L29" s="1057"/>
      <c r="M29" s="1057">
        <f>SUM(M25:N28)</f>
        <v>0</v>
      </c>
      <c r="N29" s="1057"/>
      <c r="O29" s="1057">
        <f>SUM(O25:P28)</f>
        <v>0</v>
      </c>
      <c r="P29" s="1057"/>
      <c r="Q29" s="1057">
        <f>SUM(Q25:R28)</f>
        <v>0</v>
      </c>
      <c r="R29" s="1057"/>
      <c r="S29" s="1057">
        <f>SUM(S25:T28)</f>
        <v>0</v>
      </c>
      <c r="T29" s="1057"/>
      <c r="U29" s="1057">
        <f>SUM(U25:V28)</f>
        <v>0</v>
      </c>
      <c r="V29" s="1057"/>
      <c r="W29" s="1057">
        <f>SUM(W25:X28)</f>
        <v>0</v>
      </c>
      <c r="X29" s="1057"/>
      <c r="Y29" s="1057">
        <f>SUM(Y25:Z28)</f>
        <v>0</v>
      </c>
      <c r="Z29" s="1057"/>
      <c r="AA29" s="1057">
        <f>SUM(AA25:AB28)</f>
        <v>0</v>
      </c>
      <c r="AB29" s="1057"/>
      <c r="AC29" s="1057">
        <f>SUM(AC25:AD28)</f>
        <v>0</v>
      </c>
      <c r="AD29" s="1057"/>
      <c r="AE29" s="1057">
        <f>SUM(AE25:AF28)</f>
        <v>0</v>
      </c>
      <c r="AF29" s="1058"/>
    </row>
    <row r="30" spans="1:60" s="69" customFormat="1" ht="15" customHeight="1" thickTop="1" x14ac:dyDescent="0.15">
      <c r="A30" s="1030" t="s">
        <v>70</v>
      </c>
      <c r="B30" s="1033"/>
      <c r="C30" s="1034"/>
      <c r="D30" s="1035"/>
      <c r="E30" s="1036">
        <f>AE30/8</f>
        <v>0</v>
      </c>
      <c r="F30" s="1037"/>
      <c r="G30" s="1038"/>
      <c r="H30" s="1039"/>
      <c r="I30" s="1039"/>
      <c r="J30" s="1039"/>
      <c r="K30" s="1039"/>
      <c r="L30" s="1039"/>
      <c r="M30" s="1039"/>
      <c r="N30" s="1039"/>
      <c r="O30" s="1039"/>
      <c r="P30" s="1039"/>
      <c r="Q30" s="1039"/>
      <c r="R30" s="1039"/>
      <c r="S30" s="1039"/>
      <c r="T30" s="1039"/>
      <c r="U30" s="1039"/>
      <c r="V30" s="1039"/>
      <c r="W30" s="1039"/>
      <c r="X30" s="1039"/>
      <c r="Y30" s="1039"/>
      <c r="Z30" s="1039"/>
      <c r="AA30" s="1039"/>
      <c r="AB30" s="1039"/>
      <c r="AC30" s="1039"/>
      <c r="AD30" s="1039"/>
      <c r="AE30" s="1063">
        <f>SUM(G30:AD30)</f>
        <v>0</v>
      </c>
      <c r="AF30" s="1064"/>
    </row>
    <row r="31" spans="1:60" s="69" customFormat="1" ht="15" customHeight="1" x14ac:dyDescent="0.15">
      <c r="A31" s="1031"/>
      <c r="B31" s="1040"/>
      <c r="C31" s="1041"/>
      <c r="D31" s="1042"/>
      <c r="E31" s="1036">
        <f>AE31/8</f>
        <v>0</v>
      </c>
      <c r="F31" s="1037"/>
      <c r="G31" s="1038"/>
      <c r="H31" s="1039"/>
      <c r="I31" s="1066"/>
      <c r="J31" s="1038"/>
      <c r="K31" s="1039"/>
      <c r="L31" s="1039"/>
      <c r="M31" s="1039"/>
      <c r="N31" s="1039"/>
      <c r="O31" s="1039"/>
      <c r="P31" s="1039"/>
      <c r="Q31" s="1039"/>
      <c r="R31" s="1039"/>
      <c r="S31" s="1039"/>
      <c r="T31" s="1039"/>
      <c r="U31" s="1039"/>
      <c r="V31" s="1039"/>
      <c r="W31" s="1039"/>
      <c r="X31" s="1039"/>
      <c r="Y31" s="1039"/>
      <c r="Z31" s="1039"/>
      <c r="AA31" s="1039"/>
      <c r="AB31" s="1039"/>
      <c r="AC31" s="1039"/>
      <c r="AD31" s="1039"/>
      <c r="AE31" s="1063">
        <f>SUM(G31:AD31)</f>
        <v>0</v>
      </c>
      <c r="AF31" s="1064"/>
    </row>
    <row r="32" spans="1:60" s="69" customFormat="1" ht="15" customHeight="1" x14ac:dyDescent="0.15">
      <c r="A32" s="1031"/>
      <c r="B32" s="1040"/>
      <c r="C32" s="1041"/>
      <c r="D32" s="1042"/>
      <c r="E32" s="1036">
        <f>AE32/8</f>
        <v>0</v>
      </c>
      <c r="F32" s="1037"/>
      <c r="G32" s="1049"/>
      <c r="H32" s="1050"/>
      <c r="I32" s="1050"/>
      <c r="J32" s="1050"/>
      <c r="K32" s="1050"/>
      <c r="L32" s="1050"/>
      <c r="M32" s="1050"/>
      <c r="N32" s="1050"/>
      <c r="O32" s="1050"/>
      <c r="P32" s="1050"/>
      <c r="Q32" s="1050"/>
      <c r="R32" s="1050"/>
      <c r="S32" s="1050"/>
      <c r="T32" s="1050"/>
      <c r="U32" s="1050"/>
      <c r="V32" s="1050"/>
      <c r="W32" s="1050"/>
      <c r="X32" s="1050"/>
      <c r="Y32" s="1050"/>
      <c r="Z32" s="1050"/>
      <c r="AA32" s="1050"/>
      <c r="AB32" s="1050"/>
      <c r="AC32" s="1050"/>
      <c r="AD32" s="1050"/>
      <c r="AE32" s="1063">
        <f>SUM(G32:AD32)</f>
        <v>0</v>
      </c>
      <c r="AF32" s="1064"/>
    </row>
    <row r="33" spans="1:62" s="69" customFormat="1" ht="15" customHeight="1" x14ac:dyDescent="0.15">
      <c r="A33" s="1031"/>
      <c r="B33" s="1040"/>
      <c r="C33" s="1041"/>
      <c r="D33" s="1042"/>
      <c r="E33" s="1036">
        <f>AE33/8</f>
        <v>0</v>
      </c>
      <c r="F33" s="1037"/>
      <c r="G33" s="1049"/>
      <c r="H33" s="1050"/>
      <c r="I33" s="1050"/>
      <c r="J33" s="1050"/>
      <c r="K33" s="1050"/>
      <c r="L33" s="1050"/>
      <c r="M33" s="1050"/>
      <c r="N33" s="1050"/>
      <c r="O33" s="1050"/>
      <c r="P33" s="1050"/>
      <c r="Q33" s="1050"/>
      <c r="R33" s="1050"/>
      <c r="S33" s="1050"/>
      <c r="T33" s="1050"/>
      <c r="U33" s="1050"/>
      <c r="V33" s="1050"/>
      <c r="W33" s="1050"/>
      <c r="X33" s="1050"/>
      <c r="Y33" s="1050"/>
      <c r="Z33" s="1050"/>
      <c r="AA33" s="1050"/>
      <c r="AB33" s="1050"/>
      <c r="AC33" s="1050"/>
      <c r="AD33" s="1050"/>
      <c r="AE33" s="1063">
        <f>SUM(G33:AD33)</f>
        <v>0</v>
      </c>
      <c r="AF33" s="1064"/>
    </row>
    <row r="34" spans="1:62" s="69" customFormat="1" ht="15" customHeight="1" thickBot="1" x14ac:dyDescent="0.2">
      <c r="A34" s="1032"/>
      <c r="B34" s="1014" t="s">
        <v>78</v>
      </c>
      <c r="C34" s="1015"/>
      <c r="D34" s="1016"/>
      <c r="E34" s="1052">
        <f>E30+E31+E32+E33</f>
        <v>0</v>
      </c>
      <c r="F34" s="1053"/>
      <c r="G34" s="1062">
        <f>G30+G31+G32+G33</f>
        <v>0</v>
      </c>
      <c r="H34" s="1052"/>
      <c r="I34" s="1052">
        <f>I30+I31+I32+I33</f>
        <v>0</v>
      </c>
      <c r="J34" s="1052"/>
      <c r="K34" s="1052">
        <f>K30+K31+K32+K33</f>
        <v>0</v>
      </c>
      <c r="L34" s="1052"/>
      <c r="M34" s="1052">
        <f>M30+M31+M32+M33</f>
        <v>0</v>
      </c>
      <c r="N34" s="1052"/>
      <c r="O34" s="1052">
        <f>O30+O31+O32+O33</f>
        <v>0</v>
      </c>
      <c r="P34" s="1052"/>
      <c r="Q34" s="1052">
        <f>Q30+Q31+Q32+Q33</f>
        <v>0</v>
      </c>
      <c r="R34" s="1052"/>
      <c r="S34" s="1052">
        <f>S30+S31+S32+S33</f>
        <v>0</v>
      </c>
      <c r="T34" s="1052"/>
      <c r="U34" s="1052">
        <f>U30+U31+U32+U33</f>
        <v>0</v>
      </c>
      <c r="V34" s="1052"/>
      <c r="W34" s="1052">
        <f>W30+W31+W32+W33</f>
        <v>0</v>
      </c>
      <c r="X34" s="1052"/>
      <c r="Y34" s="1052">
        <f>Y30+Y31+Y32+Y33</f>
        <v>0</v>
      </c>
      <c r="Z34" s="1052"/>
      <c r="AA34" s="1052">
        <f>AA30+AA31+AA32+AA33</f>
        <v>0</v>
      </c>
      <c r="AB34" s="1052"/>
      <c r="AC34" s="1052">
        <f>AC30+AC31+AC32+AC33</f>
        <v>0</v>
      </c>
      <c r="AD34" s="1052"/>
      <c r="AE34" s="1052">
        <f>AE30+AE31+AE32+AE33</f>
        <v>0</v>
      </c>
      <c r="AF34" s="1053"/>
    </row>
    <row r="35" spans="1:62" s="69" customFormat="1" ht="12.75" thickTop="1" x14ac:dyDescent="0.15"/>
    <row r="36" spans="1:62" x14ac:dyDescent="0.15"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</row>
    <row r="37" spans="1:62" x14ac:dyDescent="0.15"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</row>
  </sheetData>
  <mergeCells count="622">
    <mergeCell ref="S34:T34"/>
    <mergeCell ref="U34:V34"/>
    <mergeCell ref="K33:L33"/>
    <mergeCell ref="O30:P30"/>
    <mergeCell ref="Q33:R33"/>
    <mergeCell ref="O34:P34"/>
    <mergeCell ref="I32:J32"/>
    <mergeCell ref="M33:N33"/>
    <mergeCell ref="U33:V33"/>
    <mergeCell ref="Q34:R34"/>
    <mergeCell ref="S32:T32"/>
    <mergeCell ref="U32:V32"/>
    <mergeCell ref="I33:J33"/>
    <mergeCell ref="K31:L31"/>
    <mergeCell ref="M31:N31"/>
    <mergeCell ref="I31:J31"/>
    <mergeCell ref="S33:T33"/>
    <mergeCell ref="O33:P33"/>
    <mergeCell ref="O31:P31"/>
    <mergeCell ref="Q32:R32"/>
    <mergeCell ref="O32:P32"/>
    <mergeCell ref="AE34:AF34"/>
    <mergeCell ref="Y34:Z34"/>
    <mergeCell ref="AA34:AB34"/>
    <mergeCell ref="AC34:AD34"/>
    <mergeCell ref="Y31:Z31"/>
    <mergeCell ref="W31:X31"/>
    <mergeCell ref="Y32:Z32"/>
    <mergeCell ref="AE33:AF33"/>
    <mergeCell ref="Y33:Z33"/>
    <mergeCell ref="W34:X34"/>
    <mergeCell ref="W33:X33"/>
    <mergeCell ref="AC33:AD33"/>
    <mergeCell ref="W32:X32"/>
    <mergeCell ref="AE30:AF30"/>
    <mergeCell ref="AC31:AD31"/>
    <mergeCell ref="AA32:AB32"/>
    <mergeCell ref="AA33:AB33"/>
    <mergeCell ref="AE32:AF32"/>
    <mergeCell ref="AE31:AF31"/>
    <mergeCell ref="AC32:AD32"/>
    <mergeCell ref="B27:D27"/>
    <mergeCell ref="U27:V27"/>
    <mergeCell ref="W27:X27"/>
    <mergeCell ref="Y27:Z27"/>
    <mergeCell ref="AC29:AD29"/>
    <mergeCell ref="Y30:Z30"/>
    <mergeCell ref="W30:X30"/>
    <mergeCell ref="I30:J30"/>
    <mergeCell ref="K30:L30"/>
    <mergeCell ref="AC27:AD27"/>
    <mergeCell ref="G29:H29"/>
    <mergeCell ref="I29:J29"/>
    <mergeCell ref="AE27:AF27"/>
    <mergeCell ref="B33:D33"/>
    <mergeCell ref="E33:F33"/>
    <mergeCell ref="K29:L29"/>
    <mergeCell ref="Q31:R31"/>
    <mergeCell ref="AA30:AB30"/>
    <mergeCell ref="AC25:AD25"/>
    <mergeCell ref="O29:P29"/>
    <mergeCell ref="O27:P27"/>
    <mergeCell ref="K27:L27"/>
    <mergeCell ref="Q29:R29"/>
    <mergeCell ref="S31:T31"/>
    <mergeCell ref="AA31:AB31"/>
    <mergeCell ref="W28:X28"/>
    <mergeCell ref="S27:T27"/>
    <mergeCell ref="K28:L28"/>
    <mergeCell ref="M28:N28"/>
    <mergeCell ref="M30:N30"/>
    <mergeCell ref="M29:N29"/>
    <mergeCell ref="W29:X29"/>
    <mergeCell ref="U29:V29"/>
    <mergeCell ref="U30:V30"/>
    <mergeCell ref="U31:V31"/>
    <mergeCell ref="Q30:R30"/>
    <mergeCell ref="Q27:R27"/>
    <mergeCell ref="AC30:AD30"/>
    <mergeCell ref="S28:T28"/>
    <mergeCell ref="S29:T29"/>
    <mergeCell ref="S30:T30"/>
    <mergeCell ref="AE28:AF28"/>
    <mergeCell ref="Y28:Z28"/>
    <mergeCell ref="AA28:AB28"/>
    <mergeCell ref="AE29:AF29"/>
    <mergeCell ref="Y29:Z29"/>
    <mergeCell ref="AA29:AB29"/>
    <mergeCell ref="O28:P28"/>
    <mergeCell ref="AA25:AB25"/>
    <mergeCell ref="AA27:AB27"/>
    <mergeCell ref="AE26:AF26"/>
    <mergeCell ref="AE25:AF25"/>
    <mergeCell ref="AC28:AD28"/>
    <mergeCell ref="Q28:R28"/>
    <mergeCell ref="AC26:AD26"/>
    <mergeCell ref="S26:T26"/>
    <mergeCell ref="W25:X25"/>
    <mergeCell ref="U28:V28"/>
    <mergeCell ref="Y26:Z26"/>
    <mergeCell ref="AA26:AB26"/>
    <mergeCell ref="U26:V26"/>
    <mergeCell ref="S25:T25"/>
    <mergeCell ref="O25:P25"/>
    <mergeCell ref="Y25:Z25"/>
    <mergeCell ref="Q25:R25"/>
    <mergeCell ref="B29:D29"/>
    <mergeCell ref="E29:F29"/>
    <mergeCell ref="M27:N27"/>
    <mergeCell ref="B26:D26"/>
    <mergeCell ref="E26:F26"/>
    <mergeCell ref="G26:H26"/>
    <mergeCell ref="B28:D28"/>
    <mergeCell ref="G34:H34"/>
    <mergeCell ref="I27:J27"/>
    <mergeCell ref="K32:L32"/>
    <mergeCell ref="M32:N32"/>
    <mergeCell ref="G31:H31"/>
    <mergeCell ref="I34:J34"/>
    <mergeCell ref="K34:L34"/>
    <mergeCell ref="M34:N34"/>
    <mergeCell ref="M26:N26"/>
    <mergeCell ref="K26:L26"/>
    <mergeCell ref="A30:A34"/>
    <mergeCell ref="B30:D30"/>
    <mergeCell ref="E30:F30"/>
    <mergeCell ref="G30:H30"/>
    <mergeCell ref="B31:D31"/>
    <mergeCell ref="E31:F31"/>
    <mergeCell ref="G24:H24"/>
    <mergeCell ref="I24:J24"/>
    <mergeCell ref="G25:H25"/>
    <mergeCell ref="E28:F28"/>
    <mergeCell ref="G28:H28"/>
    <mergeCell ref="I28:J28"/>
    <mergeCell ref="A25:A29"/>
    <mergeCell ref="E25:F25"/>
    <mergeCell ref="B32:D32"/>
    <mergeCell ref="E32:F32"/>
    <mergeCell ref="G32:H32"/>
    <mergeCell ref="I26:J26"/>
    <mergeCell ref="B34:D34"/>
    <mergeCell ref="E34:F34"/>
    <mergeCell ref="G33:H33"/>
    <mergeCell ref="B25:D25"/>
    <mergeCell ref="E27:F27"/>
    <mergeCell ref="G27:H27"/>
    <mergeCell ref="AI24:AJ24"/>
    <mergeCell ref="AD23:AE23"/>
    <mergeCell ref="AE24:AF24"/>
    <mergeCell ref="AC24:AD24"/>
    <mergeCell ref="O24:P24"/>
    <mergeCell ref="Q24:R24"/>
    <mergeCell ref="M25:N25"/>
    <mergeCell ref="K24:L24"/>
    <mergeCell ref="M24:N24"/>
    <mergeCell ref="K25:L25"/>
    <mergeCell ref="U25:V25"/>
    <mergeCell ref="W26:X26"/>
    <mergeCell ref="AE20:AF20"/>
    <mergeCell ref="AC19:AD19"/>
    <mergeCell ref="AE19:AF19"/>
    <mergeCell ref="AC20:AD20"/>
    <mergeCell ref="Y19:Z19"/>
    <mergeCell ref="G19:H19"/>
    <mergeCell ref="I19:J19"/>
    <mergeCell ref="M19:N19"/>
    <mergeCell ref="O19:P19"/>
    <mergeCell ref="AA20:AB20"/>
    <mergeCell ref="AA19:AB19"/>
    <mergeCell ref="W20:X20"/>
    <mergeCell ref="AA24:AB24"/>
    <mergeCell ref="S24:T24"/>
    <mergeCell ref="U24:V24"/>
    <mergeCell ref="Q26:R26"/>
    <mergeCell ref="O26:P26"/>
    <mergeCell ref="I25:J25"/>
    <mergeCell ref="AA22:AC22"/>
    <mergeCell ref="B20:D20"/>
    <mergeCell ref="Y20:Z20"/>
    <mergeCell ref="S20:T20"/>
    <mergeCell ref="S19:T19"/>
    <mergeCell ref="U19:V19"/>
    <mergeCell ref="B24:D24"/>
    <mergeCell ref="E24:F24"/>
    <mergeCell ref="Q20:R20"/>
    <mergeCell ref="O20:P20"/>
    <mergeCell ref="U20:V20"/>
    <mergeCell ref="G20:H20"/>
    <mergeCell ref="I20:J20"/>
    <mergeCell ref="K20:L20"/>
    <mergeCell ref="M20:N20"/>
    <mergeCell ref="Y24:Z24"/>
    <mergeCell ref="W24:X24"/>
    <mergeCell ref="K18:L18"/>
    <mergeCell ref="Q19:R19"/>
    <mergeCell ref="AK19:AL19"/>
    <mergeCell ref="AE17:AF17"/>
    <mergeCell ref="U18:V18"/>
    <mergeCell ref="W18:X18"/>
    <mergeCell ref="Y18:Z18"/>
    <mergeCell ref="U17:V17"/>
    <mergeCell ref="AH19:AJ19"/>
    <mergeCell ref="AA18:AB18"/>
    <mergeCell ref="M18:N18"/>
    <mergeCell ref="AE18:AF18"/>
    <mergeCell ref="W19:X19"/>
    <mergeCell ref="Y17:Z17"/>
    <mergeCell ref="AC18:AD18"/>
    <mergeCell ref="Q17:R17"/>
    <mergeCell ref="O18:P18"/>
    <mergeCell ref="Q18:R18"/>
    <mergeCell ref="S18:T18"/>
    <mergeCell ref="K19:L19"/>
    <mergeCell ref="K16:L16"/>
    <mergeCell ref="M16:N16"/>
    <mergeCell ref="AQ18:AR18"/>
    <mergeCell ref="B17:D17"/>
    <mergeCell ref="G17:H17"/>
    <mergeCell ref="I17:J17"/>
    <mergeCell ref="K17:L17"/>
    <mergeCell ref="M17:N17"/>
    <mergeCell ref="AM19:AN19"/>
    <mergeCell ref="AO18:AP18"/>
    <mergeCell ref="Q16:R16"/>
    <mergeCell ref="AA17:AB17"/>
    <mergeCell ref="AC17:AD17"/>
    <mergeCell ref="S17:T17"/>
    <mergeCell ref="O16:P16"/>
    <mergeCell ref="O17:P17"/>
    <mergeCell ref="S16:T16"/>
    <mergeCell ref="U16:V16"/>
    <mergeCell ref="AK18:AL18"/>
    <mergeCell ref="AM18:AN18"/>
    <mergeCell ref="AE16:AF16"/>
    <mergeCell ref="AH17:AJ17"/>
    <mergeCell ref="AO17:AP17"/>
    <mergeCell ref="AQ17:AR17"/>
    <mergeCell ref="BG18:BH18"/>
    <mergeCell ref="BG19:BH19"/>
    <mergeCell ref="AS19:AT19"/>
    <mergeCell ref="AU19:AV19"/>
    <mergeCell ref="AQ19:AR19"/>
    <mergeCell ref="AH18:AJ18"/>
    <mergeCell ref="Y16:Z16"/>
    <mergeCell ref="AA16:AB16"/>
    <mergeCell ref="W16:X16"/>
    <mergeCell ref="BE18:BF18"/>
    <mergeCell ref="AS18:AT18"/>
    <mergeCell ref="BE19:BF19"/>
    <mergeCell ref="BA19:BB19"/>
    <mergeCell ref="BC18:BD18"/>
    <mergeCell ref="BC19:BD19"/>
    <mergeCell ref="BA18:BB18"/>
    <mergeCell ref="W17:X17"/>
    <mergeCell ref="AW18:AX18"/>
    <mergeCell ref="AY18:AZ18"/>
    <mergeCell ref="AC16:AD16"/>
    <mergeCell ref="AU18:AV18"/>
    <mergeCell ref="AO19:AP19"/>
    <mergeCell ref="AW19:AX19"/>
    <mergeCell ref="AY19:AZ19"/>
    <mergeCell ref="K15:L15"/>
    <mergeCell ref="AE14:AF14"/>
    <mergeCell ref="AC14:AD14"/>
    <mergeCell ref="AC15:AD15"/>
    <mergeCell ref="AE15:AF15"/>
    <mergeCell ref="M15:N15"/>
    <mergeCell ref="O15:P15"/>
    <mergeCell ref="AA15:AB15"/>
    <mergeCell ref="Y13:Z13"/>
    <mergeCell ref="AA13:AB13"/>
    <mergeCell ref="U13:V13"/>
    <mergeCell ref="W13:X13"/>
    <mergeCell ref="S13:T13"/>
    <mergeCell ref="O13:P13"/>
    <mergeCell ref="K14:L14"/>
    <mergeCell ref="M14:N14"/>
    <mergeCell ref="W14:X14"/>
    <mergeCell ref="Y14:Z14"/>
    <mergeCell ref="Q15:R15"/>
    <mergeCell ref="O14:P14"/>
    <mergeCell ref="Q14:R14"/>
    <mergeCell ref="AE13:AF13"/>
    <mergeCell ref="AS16:AT16"/>
    <mergeCell ref="S14:T14"/>
    <mergeCell ref="U14:V14"/>
    <mergeCell ref="W15:X15"/>
    <mergeCell ref="Y15:Z15"/>
    <mergeCell ref="AO16:AP16"/>
    <mergeCell ref="AQ16:AR16"/>
    <mergeCell ref="AH16:AJ16"/>
    <mergeCell ref="AA14:AB14"/>
    <mergeCell ref="AH15:AJ15"/>
    <mergeCell ref="AK15:AL15"/>
    <mergeCell ref="AM15:AN15"/>
    <mergeCell ref="AS17:AT17"/>
    <mergeCell ref="S15:T15"/>
    <mergeCell ref="U15:V15"/>
    <mergeCell ref="AK16:AL16"/>
    <mergeCell ref="AM16:AN16"/>
    <mergeCell ref="AK17:AL17"/>
    <mergeCell ref="AM17:AN17"/>
    <mergeCell ref="BG13:BH13"/>
    <mergeCell ref="AY14:AZ14"/>
    <mergeCell ref="BA14:BB14"/>
    <mergeCell ref="AS13:AT13"/>
    <mergeCell ref="BE17:BF17"/>
    <mergeCell ref="BG17:BH17"/>
    <mergeCell ref="AU16:AV16"/>
    <mergeCell ref="AW16:AX16"/>
    <mergeCell ref="BC13:BD13"/>
    <mergeCell ref="AS14:AT14"/>
    <mergeCell ref="AU14:AV14"/>
    <mergeCell ref="AW14:AX14"/>
    <mergeCell ref="AW13:AX13"/>
    <mergeCell ref="BE13:BF13"/>
    <mergeCell ref="BG14:BH14"/>
    <mergeCell ref="BE15:BF15"/>
    <mergeCell ref="BG15:BH15"/>
    <mergeCell ref="BE14:BF14"/>
    <mergeCell ref="BC17:BD17"/>
    <mergeCell ref="AY17:AZ17"/>
    <mergeCell ref="BA17:BB17"/>
    <mergeCell ref="AU17:AV17"/>
    <mergeCell ref="AW17:AX17"/>
    <mergeCell ref="BG16:BH16"/>
    <mergeCell ref="BC16:BD16"/>
    <mergeCell ref="BE16:BF16"/>
    <mergeCell ref="AY16:AZ16"/>
    <mergeCell ref="BA16:BB16"/>
    <mergeCell ref="AU15:AV15"/>
    <mergeCell ref="BA15:BB15"/>
    <mergeCell ref="BC15:BD15"/>
    <mergeCell ref="AY15:AZ15"/>
    <mergeCell ref="BC14:BD14"/>
    <mergeCell ref="AY13:AZ13"/>
    <mergeCell ref="BA13:BB13"/>
    <mergeCell ref="AH14:AJ14"/>
    <mergeCell ref="AW15:AX15"/>
    <mergeCell ref="AO15:AP15"/>
    <mergeCell ref="AO14:AP14"/>
    <mergeCell ref="AQ15:AR15"/>
    <mergeCell ref="AS15:AT15"/>
    <mergeCell ref="AA12:AB12"/>
    <mergeCell ref="AC13:AD13"/>
    <mergeCell ref="Y12:Z12"/>
    <mergeCell ref="AC12:AD12"/>
    <mergeCell ref="AK14:AL14"/>
    <mergeCell ref="AU13:AV13"/>
    <mergeCell ref="AE11:AF11"/>
    <mergeCell ref="AH13:AJ13"/>
    <mergeCell ref="M12:N12"/>
    <mergeCell ref="O12:P12"/>
    <mergeCell ref="AC11:AD11"/>
    <mergeCell ref="S12:T12"/>
    <mergeCell ref="U12:V12"/>
    <mergeCell ref="AE12:AF12"/>
    <mergeCell ref="Q12:R12"/>
    <mergeCell ref="Y11:Z11"/>
    <mergeCell ref="AA11:AB11"/>
    <mergeCell ref="AK13:AL13"/>
    <mergeCell ref="AM13:AN13"/>
    <mergeCell ref="AO13:AP13"/>
    <mergeCell ref="AM14:AN14"/>
    <mergeCell ref="AQ14:AR14"/>
    <mergeCell ref="AQ13:AR13"/>
    <mergeCell ref="K11:L11"/>
    <mergeCell ref="K9:L9"/>
    <mergeCell ref="W11:X11"/>
    <mergeCell ref="K13:L13"/>
    <mergeCell ref="M13:N13"/>
    <mergeCell ref="M11:N11"/>
    <mergeCell ref="O11:P11"/>
    <mergeCell ref="K12:L12"/>
    <mergeCell ref="U9:V9"/>
    <mergeCell ref="Q13:R13"/>
    <mergeCell ref="W12:X12"/>
    <mergeCell ref="B4:D4"/>
    <mergeCell ref="G4:H4"/>
    <mergeCell ref="I4:J4"/>
    <mergeCell ref="B5:D5"/>
    <mergeCell ref="S11:T11"/>
    <mergeCell ref="U11:V11"/>
    <mergeCell ref="O8:P8"/>
    <mergeCell ref="K10:L10"/>
    <mergeCell ref="M10:N10"/>
    <mergeCell ref="O10:P10"/>
    <mergeCell ref="Q11:R11"/>
    <mergeCell ref="I5:J5"/>
    <mergeCell ref="B7:D7"/>
    <mergeCell ref="I7:J7"/>
    <mergeCell ref="O9:P9"/>
    <mergeCell ref="S9:T9"/>
    <mergeCell ref="B6:D6"/>
    <mergeCell ref="G6:H6"/>
    <mergeCell ref="I6:J6"/>
    <mergeCell ref="G7:H7"/>
    <mergeCell ref="M9:N9"/>
    <mergeCell ref="Q9:R9"/>
    <mergeCell ref="K8:L8"/>
    <mergeCell ref="M8:N8"/>
    <mergeCell ref="G5:H5"/>
    <mergeCell ref="B8:D8"/>
    <mergeCell ref="B18:D18"/>
    <mergeCell ref="B15:D15"/>
    <mergeCell ref="G15:H15"/>
    <mergeCell ref="I15:J15"/>
    <mergeCell ref="G8:H8"/>
    <mergeCell ref="I8:J8"/>
    <mergeCell ref="B9:D9"/>
    <mergeCell ref="G9:H9"/>
    <mergeCell ref="I9:J9"/>
    <mergeCell ref="B14:D14"/>
    <mergeCell ref="I16:J16"/>
    <mergeCell ref="A12:A20"/>
    <mergeCell ref="B12:D12"/>
    <mergeCell ref="G12:H12"/>
    <mergeCell ref="I12:J12"/>
    <mergeCell ref="B19:D19"/>
    <mergeCell ref="A3:A11"/>
    <mergeCell ref="B3:D3"/>
    <mergeCell ref="B13:D13"/>
    <mergeCell ref="G13:H13"/>
    <mergeCell ref="I13:J13"/>
    <mergeCell ref="B11:D11"/>
    <mergeCell ref="B10:D10"/>
    <mergeCell ref="G10:H10"/>
    <mergeCell ref="I10:J10"/>
    <mergeCell ref="G11:H11"/>
    <mergeCell ref="I11:J11"/>
    <mergeCell ref="G18:H18"/>
    <mergeCell ref="I18:J18"/>
    <mergeCell ref="G14:H14"/>
    <mergeCell ref="I14:J14"/>
    <mergeCell ref="B16:D16"/>
    <mergeCell ref="G16:H16"/>
    <mergeCell ref="G3:H3"/>
    <mergeCell ref="I3:J3"/>
    <mergeCell ref="AC9:AD9"/>
    <mergeCell ref="AE9:AF9"/>
    <mergeCell ref="AE10:AF10"/>
    <mergeCell ref="U8:V8"/>
    <mergeCell ref="Q8:R8"/>
    <mergeCell ref="AC10:AD10"/>
    <mergeCell ref="U10:V10"/>
    <mergeCell ref="W10:X10"/>
    <mergeCell ref="Y10:Z10"/>
    <mergeCell ref="AA10:AB10"/>
    <mergeCell ref="W8:X8"/>
    <mergeCell ref="Y8:Z8"/>
    <mergeCell ref="AA8:AB8"/>
    <mergeCell ref="Y9:Z9"/>
    <mergeCell ref="AA9:AB9"/>
    <mergeCell ref="AC8:AD8"/>
    <mergeCell ref="Q10:R10"/>
    <mergeCell ref="S10:T10"/>
    <mergeCell ref="W9:X9"/>
    <mergeCell ref="S8:T8"/>
    <mergeCell ref="BG7:BH7"/>
    <mergeCell ref="BG8:BH8"/>
    <mergeCell ref="AM7:AN7"/>
    <mergeCell ref="AS8:AT8"/>
    <mergeCell ref="BC8:BD8"/>
    <mergeCell ref="AE8:AF8"/>
    <mergeCell ref="BA7:BB7"/>
    <mergeCell ref="BA8:BB8"/>
    <mergeCell ref="AY8:AZ8"/>
    <mergeCell ref="AU8:AV8"/>
    <mergeCell ref="AE7:AF7"/>
    <mergeCell ref="BC7:BD7"/>
    <mergeCell ref="BE7:BF7"/>
    <mergeCell ref="BE8:BF8"/>
    <mergeCell ref="AW8:AX8"/>
    <mergeCell ref="AY7:AZ7"/>
    <mergeCell ref="AK7:AL7"/>
    <mergeCell ref="AU7:AV7"/>
    <mergeCell ref="AW7:AX7"/>
    <mergeCell ref="AO8:AP8"/>
    <mergeCell ref="AQ8:AR8"/>
    <mergeCell ref="AH8:AJ8"/>
    <mergeCell ref="AK8:AL8"/>
    <mergeCell ref="AM8:AN8"/>
    <mergeCell ref="AS7:AT7"/>
    <mergeCell ref="AH7:AJ7"/>
    <mergeCell ref="K7:L7"/>
    <mergeCell ref="Q7:R7"/>
    <mergeCell ref="S7:T7"/>
    <mergeCell ref="M7:N7"/>
    <mergeCell ref="O7:P7"/>
    <mergeCell ref="U7:V7"/>
    <mergeCell ref="W7:X7"/>
    <mergeCell ref="AO7:AP7"/>
    <mergeCell ref="AQ7:AR7"/>
    <mergeCell ref="AC7:AD7"/>
    <mergeCell ref="AA7:AB7"/>
    <mergeCell ref="Y7:Z7"/>
    <mergeCell ref="K5:L5"/>
    <mergeCell ref="M5:N5"/>
    <mergeCell ref="Q6:R6"/>
    <mergeCell ref="S6:T6"/>
    <mergeCell ref="U6:V6"/>
    <mergeCell ref="W6:X6"/>
    <mergeCell ref="W5:X5"/>
    <mergeCell ref="AA5:AB5"/>
    <mergeCell ref="Y5:Z5"/>
    <mergeCell ref="K6:L6"/>
    <mergeCell ref="M6:N6"/>
    <mergeCell ref="O6:P6"/>
    <mergeCell ref="Y6:Z6"/>
    <mergeCell ref="O5:P5"/>
    <mergeCell ref="AA6:AB6"/>
    <mergeCell ref="BG6:BH6"/>
    <mergeCell ref="AW6:AX6"/>
    <mergeCell ref="AY6:AZ6"/>
    <mergeCell ref="BA6:BB6"/>
    <mergeCell ref="BC6:BD6"/>
    <mergeCell ref="BG5:BH5"/>
    <mergeCell ref="AW5:AX5"/>
    <mergeCell ref="AH6:AJ6"/>
    <mergeCell ref="AK6:AL6"/>
    <mergeCell ref="AM6:AN6"/>
    <mergeCell ref="AO6:AP6"/>
    <mergeCell ref="AO5:AP5"/>
    <mergeCell ref="BA5:BB5"/>
    <mergeCell ref="AY5:AZ5"/>
    <mergeCell ref="BE5:BF5"/>
    <mergeCell ref="BC5:BD5"/>
    <mergeCell ref="AY4:AZ4"/>
    <mergeCell ref="AQ5:AR5"/>
    <mergeCell ref="BE6:BF6"/>
    <mergeCell ref="BC3:BD3"/>
    <mergeCell ref="BA3:BB3"/>
    <mergeCell ref="AY3:AZ3"/>
    <mergeCell ref="BE3:BF3"/>
    <mergeCell ref="BA4:BB4"/>
    <mergeCell ref="BC4:BD4"/>
    <mergeCell ref="BE4:BF4"/>
    <mergeCell ref="AW4:AX4"/>
    <mergeCell ref="AC5:AD5"/>
    <mergeCell ref="U5:V5"/>
    <mergeCell ref="AE5:AF5"/>
    <mergeCell ref="AH5:AJ5"/>
    <mergeCell ref="AS5:AT5"/>
    <mergeCell ref="Q5:R5"/>
    <mergeCell ref="S5:T5"/>
    <mergeCell ref="AU5:AV5"/>
    <mergeCell ref="AS6:AT6"/>
    <mergeCell ref="AU6:AV6"/>
    <mergeCell ref="AQ6:AR6"/>
    <mergeCell ref="AK5:AL5"/>
    <mergeCell ref="AM5:AN5"/>
    <mergeCell ref="AC6:AD6"/>
    <mergeCell ref="AE6:AF6"/>
    <mergeCell ref="K4:L4"/>
    <mergeCell ref="M3:N3"/>
    <mergeCell ref="O3:P3"/>
    <mergeCell ref="Q3:R3"/>
    <mergeCell ref="AC4:AD4"/>
    <mergeCell ref="U3:V3"/>
    <mergeCell ref="W3:X3"/>
    <mergeCell ref="O4:P4"/>
    <mergeCell ref="Q4:R4"/>
    <mergeCell ref="Y4:Z4"/>
    <mergeCell ref="BE2:BF2"/>
    <mergeCell ref="BG2:BH2"/>
    <mergeCell ref="K3:L3"/>
    <mergeCell ref="AO4:AP4"/>
    <mergeCell ref="AE4:AF4"/>
    <mergeCell ref="M4:N4"/>
    <mergeCell ref="S4:T4"/>
    <mergeCell ref="U4:V4"/>
    <mergeCell ref="AA4:AB4"/>
    <mergeCell ref="AC3:AD3"/>
    <mergeCell ref="AU4:AV4"/>
    <mergeCell ref="Y3:Z3"/>
    <mergeCell ref="AA3:AB3"/>
    <mergeCell ref="AO3:AP3"/>
    <mergeCell ref="AC2:AD2"/>
    <mergeCell ref="AW2:AX2"/>
    <mergeCell ref="AO2:AP2"/>
    <mergeCell ref="AE3:AF3"/>
    <mergeCell ref="AM3:AN3"/>
    <mergeCell ref="AS4:AT4"/>
    <mergeCell ref="BG4:BH4"/>
    <mergeCell ref="BG3:BH3"/>
    <mergeCell ref="AU3:AV3"/>
    <mergeCell ref="AW3:AX3"/>
    <mergeCell ref="AH4:AJ4"/>
    <mergeCell ref="AK4:AL4"/>
    <mergeCell ref="AM4:AN4"/>
    <mergeCell ref="AS3:AT3"/>
    <mergeCell ref="U2:V2"/>
    <mergeCell ref="S2:T2"/>
    <mergeCell ref="S3:T3"/>
    <mergeCell ref="AH3:AJ3"/>
    <mergeCell ref="AK3:AL3"/>
    <mergeCell ref="W4:X4"/>
    <mergeCell ref="AQ4:AR4"/>
    <mergeCell ref="AQ3:AR3"/>
    <mergeCell ref="BC2:BD2"/>
    <mergeCell ref="BA2:BB2"/>
    <mergeCell ref="I2:J2"/>
    <mergeCell ref="AA2:AB2"/>
    <mergeCell ref="B1:E1"/>
    <mergeCell ref="B2:D2"/>
    <mergeCell ref="E2:F2"/>
    <mergeCell ref="G2:H2"/>
    <mergeCell ref="K2:L2"/>
    <mergeCell ref="M2:N2"/>
    <mergeCell ref="O2:P2"/>
    <mergeCell ref="Q2:R2"/>
    <mergeCell ref="AY2:AZ2"/>
    <mergeCell ref="Y2:Z2"/>
    <mergeCell ref="AQ2:AR2"/>
    <mergeCell ref="AM2:AN2"/>
    <mergeCell ref="AU2:AV2"/>
    <mergeCell ref="W2:X2"/>
    <mergeCell ref="AS2:AT2"/>
    <mergeCell ref="AK2:AL2"/>
    <mergeCell ref="AE2:AF2"/>
    <mergeCell ref="AH2:AJ2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headerFooter alignWithMargins="0"/>
  <colBreaks count="1" manualBreakCount="1">
    <brk id="3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3:AO29"/>
  <sheetViews>
    <sheetView showZeros="0" zoomScale="85" zoomScaleNormal="85" workbookViewId="0">
      <selection activeCell="A3" sqref="A3:AO3"/>
    </sheetView>
  </sheetViews>
  <sheetFormatPr defaultRowHeight="13.5" x14ac:dyDescent="0.15"/>
  <cols>
    <col min="1" max="1" width="4.375" style="97" customWidth="1"/>
    <col min="2" max="2" width="16.25" style="97" customWidth="1"/>
    <col min="3" max="3" width="13.5" style="97" customWidth="1"/>
    <col min="4" max="4" width="6.25" style="97" customWidth="1"/>
    <col min="5" max="5" width="5" style="97" customWidth="1"/>
    <col min="6" max="6" width="4.625" style="97" customWidth="1"/>
    <col min="7" max="8" width="4.5" style="97" customWidth="1"/>
    <col min="9" max="9" width="4.625" style="97" customWidth="1"/>
    <col min="10" max="10" width="4.5" style="97" customWidth="1"/>
    <col min="11" max="11" width="4.375" style="97" customWidth="1"/>
    <col min="12" max="12" width="4.625" style="97" customWidth="1"/>
    <col min="13" max="13" width="4.5" style="97" customWidth="1"/>
    <col min="14" max="15" width="4.625" style="97" customWidth="1"/>
    <col min="16" max="16" width="4.75" style="97" customWidth="1"/>
    <col min="17" max="17" width="5" style="97" customWidth="1"/>
    <col min="18" max="20" width="4.625" style="97" customWidth="1"/>
    <col min="21" max="21" width="4.875" style="97" customWidth="1"/>
    <col min="22" max="26" width="4.75" style="97" customWidth="1"/>
    <col min="27" max="27" width="4.625" style="97" customWidth="1"/>
    <col min="28" max="28" width="4.75" style="97" customWidth="1"/>
    <col min="29" max="29" width="4.5" style="97" customWidth="1"/>
    <col min="30" max="30" width="4.75" style="97" customWidth="1"/>
    <col min="31" max="33" width="4.5" style="97" customWidth="1"/>
    <col min="34" max="34" width="4.75" style="97" customWidth="1"/>
    <col min="35" max="35" width="4.875" style="97" customWidth="1"/>
    <col min="36" max="36" width="4.625" style="97" customWidth="1"/>
    <col min="37" max="37" width="4.75" style="97" customWidth="1"/>
    <col min="38" max="38" width="5" style="97" customWidth="1"/>
    <col min="39" max="39" width="4.75" style="97" customWidth="1"/>
    <col min="40" max="40" width="5.125" style="97" customWidth="1"/>
    <col min="41" max="41" width="15.375" style="97" customWidth="1"/>
    <col min="42" max="256" width="9" style="97"/>
    <col min="257" max="257" width="4.375" style="97" customWidth="1"/>
    <col min="258" max="258" width="16.25" style="97" customWidth="1"/>
    <col min="259" max="259" width="13.5" style="97" customWidth="1"/>
    <col min="260" max="260" width="6.25" style="97" customWidth="1"/>
    <col min="261" max="261" width="5" style="97" customWidth="1"/>
    <col min="262" max="262" width="4.625" style="97" customWidth="1"/>
    <col min="263" max="264" width="4.5" style="97" customWidth="1"/>
    <col min="265" max="265" width="4.625" style="97" customWidth="1"/>
    <col min="266" max="266" width="4.5" style="97" customWidth="1"/>
    <col min="267" max="267" width="4.375" style="97" customWidth="1"/>
    <col min="268" max="268" width="4.625" style="97" customWidth="1"/>
    <col min="269" max="269" width="4.5" style="97" customWidth="1"/>
    <col min="270" max="271" width="4.625" style="97" customWidth="1"/>
    <col min="272" max="272" width="4.75" style="97" customWidth="1"/>
    <col min="273" max="273" width="5" style="97" customWidth="1"/>
    <col min="274" max="276" width="4.625" style="97" customWidth="1"/>
    <col min="277" max="277" width="4.875" style="97" customWidth="1"/>
    <col min="278" max="282" width="4.75" style="97" customWidth="1"/>
    <col min="283" max="283" width="4.625" style="97" customWidth="1"/>
    <col min="284" max="284" width="4.75" style="97" customWidth="1"/>
    <col min="285" max="285" width="4.5" style="97" customWidth="1"/>
    <col min="286" max="286" width="4.75" style="97" customWidth="1"/>
    <col min="287" max="289" width="4.5" style="97" customWidth="1"/>
    <col min="290" max="290" width="4.75" style="97" customWidth="1"/>
    <col min="291" max="291" width="4.875" style="97" customWidth="1"/>
    <col min="292" max="292" width="4.625" style="97" customWidth="1"/>
    <col min="293" max="293" width="4.75" style="97" customWidth="1"/>
    <col min="294" max="294" width="5" style="97" customWidth="1"/>
    <col min="295" max="295" width="4.75" style="97" customWidth="1"/>
    <col min="296" max="296" width="5.125" style="97" customWidth="1"/>
    <col min="297" max="297" width="15.375" style="97" customWidth="1"/>
    <col min="298" max="512" width="9" style="97"/>
    <col min="513" max="513" width="4.375" style="97" customWidth="1"/>
    <col min="514" max="514" width="16.25" style="97" customWidth="1"/>
    <col min="515" max="515" width="13.5" style="97" customWidth="1"/>
    <col min="516" max="516" width="6.25" style="97" customWidth="1"/>
    <col min="517" max="517" width="5" style="97" customWidth="1"/>
    <col min="518" max="518" width="4.625" style="97" customWidth="1"/>
    <col min="519" max="520" width="4.5" style="97" customWidth="1"/>
    <col min="521" max="521" width="4.625" style="97" customWidth="1"/>
    <col min="522" max="522" width="4.5" style="97" customWidth="1"/>
    <col min="523" max="523" width="4.375" style="97" customWidth="1"/>
    <col min="524" max="524" width="4.625" style="97" customWidth="1"/>
    <col min="525" max="525" width="4.5" style="97" customWidth="1"/>
    <col min="526" max="527" width="4.625" style="97" customWidth="1"/>
    <col min="528" max="528" width="4.75" style="97" customWidth="1"/>
    <col min="529" max="529" width="5" style="97" customWidth="1"/>
    <col min="530" max="532" width="4.625" style="97" customWidth="1"/>
    <col min="533" max="533" width="4.875" style="97" customWidth="1"/>
    <col min="534" max="538" width="4.75" style="97" customWidth="1"/>
    <col min="539" max="539" width="4.625" style="97" customWidth="1"/>
    <col min="540" max="540" width="4.75" style="97" customWidth="1"/>
    <col min="541" max="541" width="4.5" style="97" customWidth="1"/>
    <col min="542" max="542" width="4.75" style="97" customWidth="1"/>
    <col min="543" max="545" width="4.5" style="97" customWidth="1"/>
    <col min="546" max="546" width="4.75" style="97" customWidth="1"/>
    <col min="547" max="547" width="4.875" style="97" customWidth="1"/>
    <col min="548" max="548" width="4.625" style="97" customWidth="1"/>
    <col min="549" max="549" width="4.75" style="97" customWidth="1"/>
    <col min="550" max="550" width="5" style="97" customWidth="1"/>
    <col min="551" max="551" width="4.75" style="97" customWidth="1"/>
    <col min="552" max="552" width="5.125" style="97" customWidth="1"/>
    <col min="553" max="553" width="15.375" style="97" customWidth="1"/>
    <col min="554" max="768" width="9" style="97"/>
    <col min="769" max="769" width="4.375" style="97" customWidth="1"/>
    <col min="770" max="770" width="16.25" style="97" customWidth="1"/>
    <col min="771" max="771" width="13.5" style="97" customWidth="1"/>
    <col min="772" max="772" width="6.25" style="97" customWidth="1"/>
    <col min="773" max="773" width="5" style="97" customWidth="1"/>
    <col min="774" max="774" width="4.625" style="97" customWidth="1"/>
    <col min="775" max="776" width="4.5" style="97" customWidth="1"/>
    <col min="777" max="777" width="4.625" style="97" customWidth="1"/>
    <col min="778" max="778" width="4.5" style="97" customWidth="1"/>
    <col min="779" max="779" width="4.375" style="97" customWidth="1"/>
    <col min="780" max="780" width="4.625" style="97" customWidth="1"/>
    <col min="781" max="781" width="4.5" style="97" customWidth="1"/>
    <col min="782" max="783" width="4.625" style="97" customWidth="1"/>
    <col min="784" max="784" width="4.75" style="97" customWidth="1"/>
    <col min="785" max="785" width="5" style="97" customWidth="1"/>
    <col min="786" max="788" width="4.625" style="97" customWidth="1"/>
    <col min="789" max="789" width="4.875" style="97" customWidth="1"/>
    <col min="790" max="794" width="4.75" style="97" customWidth="1"/>
    <col min="795" max="795" width="4.625" style="97" customWidth="1"/>
    <col min="796" max="796" width="4.75" style="97" customWidth="1"/>
    <col min="797" max="797" width="4.5" style="97" customWidth="1"/>
    <col min="798" max="798" width="4.75" style="97" customWidth="1"/>
    <col min="799" max="801" width="4.5" style="97" customWidth="1"/>
    <col min="802" max="802" width="4.75" style="97" customWidth="1"/>
    <col min="803" max="803" width="4.875" style="97" customWidth="1"/>
    <col min="804" max="804" width="4.625" style="97" customWidth="1"/>
    <col min="805" max="805" width="4.75" style="97" customWidth="1"/>
    <col min="806" max="806" width="5" style="97" customWidth="1"/>
    <col min="807" max="807" width="4.75" style="97" customWidth="1"/>
    <col min="808" max="808" width="5.125" style="97" customWidth="1"/>
    <col min="809" max="809" width="15.375" style="97" customWidth="1"/>
    <col min="810" max="1024" width="9" style="97"/>
    <col min="1025" max="1025" width="4.375" style="97" customWidth="1"/>
    <col min="1026" max="1026" width="16.25" style="97" customWidth="1"/>
    <col min="1027" max="1027" width="13.5" style="97" customWidth="1"/>
    <col min="1028" max="1028" width="6.25" style="97" customWidth="1"/>
    <col min="1029" max="1029" width="5" style="97" customWidth="1"/>
    <col min="1030" max="1030" width="4.625" style="97" customWidth="1"/>
    <col min="1031" max="1032" width="4.5" style="97" customWidth="1"/>
    <col min="1033" max="1033" width="4.625" style="97" customWidth="1"/>
    <col min="1034" max="1034" width="4.5" style="97" customWidth="1"/>
    <col min="1035" max="1035" width="4.375" style="97" customWidth="1"/>
    <col min="1036" max="1036" width="4.625" style="97" customWidth="1"/>
    <col min="1037" max="1037" width="4.5" style="97" customWidth="1"/>
    <col min="1038" max="1039" width="4.625" style="97" customWidth="1"/>
    <col min="1040" max="1040" width="4.75" style="97" customWidth="1"/>
    <col min="1041" max="1041" width="5" style="97" customWidth="1"/>
    <col min="1042" max="1044" width="4.625" style="97" customWidth="1"/>
    <col min="1045" max="1045" width="4.875" style="97" customWidth="1"/>
    <col min="1046" max="1050" width="4.75" style="97" customWidth="1"/>
    <col min="1051" max="1051" width="4.625" style="97" customWidth="1"/>
    <col min="1052" max="1052" width="4.75" style="97" customWidth="1"/>
    <col min="1053" max="1053" width="4.5" style="97" customWidth="1"/>
    <col min="1054" max="1054" width="4.75" style="97" customWidth="1"/>
    <col min="1055" max="1057" width="4.5" style="97" customWidth="1"/>
    <col min="1058" max="1058" width="4.75" style="97" customWidth="1"/>
    <col min="1059" max="1059" width="4.875" style="97" customWidth="1"/>
    <col min="1060" max="1060" width="4.625" style="97" customWidth="1"/>
    <col min="1061" max="1061" width="4.75" style="97" customWidth="1"/>
    <col min="1062" max="1062" width="5" style="97" customWidth="1"/>
    <col min="1063" max="1063" width="4.75" style="97" customWidth="1"/>
    <col min="1064" max="1064" width="5.125" style="97" customWidth="1"/>
    <col min="1065" max="1065" width="15.375" style="97" customWidth="1"/>
    <col min="1066" max="1280" width="9" style="97"/>
    <col min="1281" max="1281" width="4.375" style="97" customWidth="1"/>
    <col min="1282" max="1282" width="16.25" style="97" customWidth="1"/>
    <col min="1283" max="1283" width="13.5" style="97" customWidth="1"/>
    <col min="1284" max="1284" width="6.25" style="97" customWidth="1"/>
    <col min="1285" max="1285" width="5" style="97" customWidth="1"/>
    <col min="1286" max="1286" width="4.625" style="97" customWidth="1"/>
    <col min="1287" max="1288" width="4.5" style="97" customWidth="1"/>
    <col min="1289" max="1289" width="4.625" style="97" customWidth="1"/>
    <col min="1290" max="1290" width="4.5" style="97" customWidth="1"/>
    <col min="1291" max="1291" width="4.375" style="97" customWidth="1"/>
    <col min="1292" max="1292" width="4.625" style="97" customWidth="1"/>
    <col min="1293" max="1293" width="4.5" style="97" customWidth="1"/>
    <col min="1294" max="1295" width="4.625" style="97" customWidth="1"/>
    <col min="1296" max="1296" width="4.75" style="97" customWidth="1"/>
    <col min="1297" max="1297" width="5" style="97" customWidth="1"/>
    <col min="1298" max="1300" width="4.625" style="97" customWidth="1"/>
    <col min="1301" max="1301" width="4.875" style="97" customWidth="1"/>
    <col min="1302" max="1306" width="4.75" style="97" customWidth="1"/>
    <col min="1307" max="1307" width="4.625" style="97" customWidth="1"/>
    <col min="1308" max="1308" width="4.75" style="97" customWidth="1"/>
    <col min="1309" max="1309" width="4.5" style="97" customWidth="1"/>
    <col min="1310" max="1310" width="4.75" style="97" customWidth="1"/>
    <col min="1311" max="1313" width="4.5" style="97" customWidth="1"/>
    <col min="1314" max="1314" width="4.75" style="97" customWidth="1"/>
    <col min="1315" max="1315" width="4.875" style="97" customWidth="1"/>
    <col min="1316" max="1316" width="4.625" style="97" customWidth="1"/>
    <col min="1317" max="1317" width="4.75" style="97" customWidth="1"/>
    <col min="1318" max="1318" width="5" style="97" customWidth="1"/>
    <col min="1319" max="1319" width="4.75" style="97" customWidth="1"/>
    <col min="1320" max="1320" width="5.125" style="97" customWidth="1"/>
    <col min="1321" max="1321" width="15.375" style="97" customWidth="1"/>
    <col min="1322" max="1536" width="9" style="97"/>
    <col min="1537" max="1537" width="4.375" style="97" customWidth="1"/>
    <col min="1538" max="1538" width="16.25" style="97" customWidth="1"/>
    <col min="1539" max="1539" width="13.5" style="97" customWidth="1"/>
    <col min="1540" max="1540" width="6.25" style="97" customWidth="1"/>
    <col min="1541" max="1541" width="5" style="97" customWidth="1"/>
    <col min="1542" max="1542" width="4.625" style="97" customWidth="1"/>
    <col min="1543" max="1544" width="4.5" style="97" customWidth="1"/>
    <col min="1545" max="1545" width="4.625" style="97" customWidth="1"/>
    <col min="1546" max="1546" width="4.5" style="97" customWidth="1"/>
    <col min="1547" max="1547" width="4.375" style="97" customWidth="1"/>
    <col min="1548" max="1548" width="4.625" style="97" customWidth="1"/>
    <col min="1549" max="1549" width="4.5" style="97" customWidth="1"/>
    <col min="1550" max="1551" width="4.625" style="97" customWidth="1"/>
    <col min="1552" max="1552" width="4.75" style="97" customWidth="1"/>
    <col min="1553" max="1553" width="5" style="97" customWidth="1"/>
    <col min="1554" max="1556" width="4.625" style="97" customWidth="1"/>
    <col min="1557" max="1557" width="4.875" style="97" customWidth="1"/>
    <col min="1558" max="1562" width="4.75" style="97" customWidth="1"/>
    <col min="1563" max="1563" width="4.625" style="97" customWidth="1"/>
    <col min="1564" max="1564" width="4.75" style="97" customWidth="1"/>
    <col min="1565" max="1565" width="4.5" style="97" customWidth="1"/>
    <col min="1566" max="1566" width="4.75" style="97" customWidth="1"/>
    <col min="1567" max="1569" width="4.5" style="97" customWidth="1"/>
    <col min="1570" max="1570" width="4.75" style="97" customWidth="1"/>
    <col min="1571" max="1571" width="4.875" style="97" customWidth="1"/>
    <col min="1572" max="1572" width="4.625" style="97" customWidth="1"/>
    <col min="1573" max="1573" width="4.75" style="97" customWidth="1"/>
    <col min="1574" max="1574" width="5" style="97" customWidth="1"/>
    <col min="1575" max="1575" width="4.75" style="97" customWidth="1"/>
    <col min="1576" max="1576" width="5.125" style="97" customWidth="1"/>
    <col min="1577" max="1577" width="15.375" style="97" customWidth="1"/>
    <col min="1578" max="1792" width="9" style="97"/>
    <col min="1793" max="1793" width="4.375" style="97" customWidth="1"/>
    <col min="1794" max="1794" width="16.25" style="97" customWidth="1"/>
    <col min="1795" max="1795" width="13.5" style="97" customWidth="1"/>
    <col min="1796" max="1796" width="6.25" style="97" customWidth="1"/>
    <col min="1797" max="1797" width="5" style="97" customWidth="1"/>
    <col min="1798" max="1798" width="4.625" style="97" customWidth="1"/>
    <col min="1799" max="1800" width="4.5" style="97" customWidth="1"/>
    <col min="1801" max="1801" width="4.625" style="97" customWidth="1"/>
    <col min="1802" max="1802" width="4.5" style="97" customWidth="1"/>
    <col min="1803" max="1803" width="4.375" style="97" customWidth="1"/>
    <col min="1804" max="1804" width="4.625" style="97" customWidth="1"/>
    <col min="1805" max="1805" width="4.5" style="97" customWidth="1"/>
    <col min="1806" max="1807" width="4.625" style="97" customWidth="1"/>
    <col min="1808" max="1808" width="4.75" style="97" customWidth="1"/>
    <col min="1809" max="1809" width="5" style="97" customWidth="1"/>
    <col min="1810" max="1812" width="4.625" style="97" customWidth="1"/>
    <col min="1813" max="1813" width="4.875" style="97" customWidth="1"/>
    <col min="1814" max="1818" width="4.75" style="97" customWidth="1"/>
    <col min="1819" max="1819" width="4.625" style="97" customWidth="1"/>
    <col min="1820" max="1820" width="4.75" style="97" customWidth="1"/>
    <col min="1821" max="1821" width="4.5" style="97" customWidth="1"/>
    <col min="1822" max="1822" width="4.75" style="97" customWidth="1"/>
    <col min="1823" max="1825" width="4.5" style="97" customWidth="1"/>
    <col min="1826" max="1826" width="4.75" style="97" customWidth="1"/>
    <col min="1827" max="1827" width="4.875" style="97" customWidth="1"/>
    <col min="1828" max="1828" width="4.625" style="97" customWidth="1"/>
    <col min="1829" max="1829" width="4.75" style="97" customWidth="1"/>
    <col min="1830" max="1830" width="5" style="97" customWidth="1"/>
    <col min="1831" max="1831" width="4.75" style="97" customWidth="1"/>
    <col min="1832" max="1832" width="5.125" style="97" customWidth="1"/>
    <col min="1833" max="1833" width="15.375" style="97" customWidth="1"/>
    <col min="1834" max="2048" width="9" style="97"/>
    <col min="2049" max="2049" width="4.375" style="97" customWidth="1"/>
    <col min="2050" max="2050" width="16.25" style="97" customWidth="1"/>
    <col min="2051" max="2051" width="13.5" style="97" customWidth="1"/>
    <col min="2052" max="2052" width="6.25" style="97" customWidth="1"/>
    <col min="2053" max="2053" width="5" style="97" customWidth="1"/>
    <col min="2054" max="2054" width="4.625" style="97" customWidth="1"/>
    <col min="2055" max="2056" width="4.5" style="97" customWidth="1"/>
    <col min="2057" max="2057" width="4.625" style="97" customWidth="1"/>
    <col min="2058" max="2058" width="4.5" style="97" customWidth="1"/>
    <col min="2059" max="2059" width="4.375" style="97" customWidth="1"/>
    <col min="2060" max="2060" width="4.625" style="97" customWidth="1"/>
    <col min="2061" max="2061" width="4.5" style="97" customWidth="1"/>
    <col min="2062" max="2063" width="4.625" style="97" customWidth="1"/>
    <col min="2064" max="2064" width="4.75" style="97" customWidth="1"/>
    <col min="2065" max="2065" width="5" style="97" customWidth="1"/>
    <col min="2066" max="2068" width="4.625" style="97" customWidth="1"/>
    <col min="2069" max="2069" width="4.875" style="97" customWidth="1"/>
    <col min="2070" max="2074" width="4.75" style="97" customWidth="1"/>
    <col min="2075" max="2075" width="4.625" style="97" customWidth="1"/>
    <col min="2076" max="2076" width="4.75" style="97" customWidth="1"/>
    <col min="2077" max="2077" width="4.5" style="97" customWidth="1"/>
    <col min="2078" max="2078" width="4.75" style="97" customWidth="1"/>
    <col min="2079" max="2081" width="4.5" style="97" customWidth="1"/>
    <col min="2082" max="2082" width="4.75" style="97" customWidth="1"/>
    <col min="2083" max="2083" width="4.875" style="97" customWidth="1"/>
    <col min="2084" max="2084" width="4.625" style="97" customWidth="1"/>
    <col min="2085" max="2085" width="4.75" style="97" customWidth="1"/>
    <col min="2086" max="2086" width="5" style="97" customWidth="1"/>
    <col min="2087" max="2087" width="4.75" style="97" customWidth="1"/>
    <col min="2088" max="2088" width="5.125" style="97" customWidth="1"/>
    <col min="2089" max="2089" width="15.375" style="97" customWidth="1"/>
    <col min="2090" max="2304" width="9" style="97"/>
    <col min="2305" max="2305" width="4.375" style="97" customWidth="1"/>
    <col min="2306" max="2306" width="16.25" style="97" customWidth="1"/>
    <col min="2307" max="2307" width="13.5" style="97" customWidth="1"/>
    <col min="2308" max="2308" width="6.25" style="97" customWidth="1"/>
    <col min="2309" max="2309" width="5" style="97" customWidth="1"/>
    <col min="2310" max="2310" width="4.625" style="97" customWidth="1"/>
    <col min="2311" max="2312" width="4.5" style="97" customWidth="1"/>
    <col min="2313" max="2313" width="4.625" style="97" customWidth="1"/>
    <col min="2314" max="2314" width="4.5" style="97" customWidth="1"/>
    <col min="2315" max="2315" width="4.375" style="97" customWidth="1"/>
    <col min="2316" max="2316" width="4.625" style="97" customWidth="1"/>
    <col min="2317" max="2317" width="4.5" style="97" customWidth="1"/>
    <col min="2318" max="2319" width="4.625" style="97" customWidth="1"/>
    <col min="2320" max="2320" width="4.75" style="97" customWidth="1"/>
    <col min="2321" max="2321" width="5" style="97" customWidth="1"/>
    <col min="2322" max="2324" width="4.625" style="97" customWidth="1"/>
    <col min="2325" max="2325" width="4.875" style="97" customWidth="1"/>
    <col min="2326" max="2330" width="4.75" style="97" customWidth="1"/>
    <col min="2331" max="2331" width="4.625" style="97" customWidth="1"/>
    <col min="2332" max="2332" width="4.75" style="97" customWidth="1"/>
    <col min="2333" max="2333" width="4.5" style="97" customWidth="1"/>
    <col min="2334" max="2334" width="4.75" style="97" customWidth="1"/>
    <col min="2335" max="2337" width="4.5" style="97" customWidth="1"/>
    <col min="2338" max="2338" width="4.75" style="97" customWidth="1"/>
    <col min="2339" max="2339" width="4.875" style="97" customWidth="1"/>
    <col min="2340" max="2340" width="4.625" style="97" customWidth="1"/>
    <col min="2341" max="2341" width="4.75" style="97" customWidth="1"/>
    <col min="2342" max="2342" width="5" style="97" customWidth="1"/>
    <col min="2343" max="2343" width="4.75" style="97" customWidth="1"/>
    <col min="2344" max="2344" width="5.125" style="97" customWidth="1"/>
    <col min="2345" max="2345" width="15.375" style="97" customWidth="1"/>
    <col min="2346" max="2560" width="9" style="97"/>
    <col min="2561" max="2561" width="4.375" style="97" customWidth="1"/>
    <col min="2562" max="2562" width="16.25" style="97" customWidth="1"/>
    <col min="2563" max="2563" width="13.5" style="97" customWidth="1"/>
    <col min="2564" max="2564" width="6.25" style="97" customWidth="1"/>
    <col min="2565" max="2565" width="5" style="97" customWidth="1"/>
    <col min="2566" max="2566" width="4.625" style="97" customWidth="1"/>
    <col min="2567" max="2568" width="4.5" style="97" customWidth="1"/>
    <col min="2569" max="2569" width="4.625" style="97" customWidth="1"/>
    <col min="2570" max="2570" width="4.5" style="97" customWidth="1"/>
    <col min="2571" max="2571" width="4.375" style="97" customWidth="1"/>
    <col min="2572" max="2572" width="4.625" style="97" customWidth="1"/>
    <col min="2573" max="2573" width="4.5" style="97" customWidth="1"/>
    <col min="2574" max="2575" width="4.625" style="97" customWidth="1"/>
    <col min="2576" max="2576" width="4.75" style="97" customWidth="1"/>
    <col min="2577" max="2577" width="5" style="97" customWidth="1"/>
    <col min="2578" max="2580" width="4.625" style="97" customWidth="1"/>
    <col min="2581" max="2581" width="4.875" style="97" customWidth="1"/>
    <col min="2582" max="2586" width="4.75" style="97" customWidth="1"/>
    <col min="2587" max="2587" width="4.625" style="97" customWidth="1"/>
    <col min="2588" max="2588" width="4.75" style="97" customWidth="1"/>
    <col min="2589" max="2589" width="4.5" style="97" customWidth="1"/>
    <col min="2590" max="2590" width="4.75" style="97" customWidth="1"/>
    <col min="2591" max="2593" width="4.5" style="97" customWidth="1"/>
    <col min="2594" max="2594" width="4.75" style="97" customWidth="1"/>
    <col min="2595" max="2595" width="4.875" style="97" customWidth="1"/>
    <col min="2596" max="2596" width="4.625" style="97" customWidth="1"/>
    <col min="2597" max="2597" width="4.75" style="97" customWidth="1"/>
    <col min="2598" max="2598" width="5" style="97" customWidth="1"/>
    <col min="2599" max="2599" width="4.75" style="97" customWidth="1"/>
    <col min="2600" max="2600" width="5.125" style="97" customWidth="1"/>
    <col min="2601" max="2601" width="15.375" style="97" customWidth="1"/>
    <col min="2602" max="2816" width="9" style="97"/>
    <col min="2817" max="2817" width="4.375" style="97" customWidth="1"/>
    <col min="2818" max="2818" width="16.25" style="97" customWidth="1"/>
    <col min="2819" max="2819" width="13.5" style="97" customWidth="1"/>
    <col min="2820" max="2820" width="6.25" style="97" customWidth="1"/>
    <col min="2821" max="2821" width="5" style="97" customWidth="1"/>
    <col min="2822" max="2822" width="4.625" style="97" customWidth="1"/>
    <col min="2823" max="2824" width="4.5" style="97" customWidth="1"/>
    <col min="2825" max="2825" width="4.625" style="97" customWidth="1"/>
    <col min="2826" max="2826" width="4.5" style="97" customWidth="1"/>
    <col min="2827" max="2827" width="4.375" style="97" customWidth="1"/>
    <col min="2828" max="2828" width="4.625" style="97" customWidth="1"/>
    <col min="2829" max="2829" width="4.5" style="97" customWidth="1"/>
    <col min="2830" max="2831" width="4.625" style="97" customWidth="1"/>
    <col min="2832" max="2832" width="4.75" style="97" customWidth="1"/>
    <col min="2833" max="2833" width="5" style="97" customWidth="1"/>
    <col min="2834" max="2836" width="4.625" style="97" customWidth="1"/>
    <col min="2837" max="2837" width="4.875" style="97" customWidth="1"/>
    <col min="2838" max="2842" width="4.75" style="97" customWidth="1"/>
    <col min="2843" max="2843" width="4.625" style="97" customWidth="1"/>
    <col min="2844" max="2844" width="4.75" style="97" customWidth="1"/>
    <col min="2845" max="2845" width="4.5" style="97" customWidth="1"/>
    <col min="2846" max="2846" width="4.75" style="97" customWidth="1"/>
    <col min="2847" max="2849" width="4.5" style="97" customWidth="1"/>
    <col min="2850" max="2850" width="4.75" style="97" customWidth="1"/>
    <col min="2851" max="2851" width="4.875" style="97" customWidth="1"/>
    <col min="2852" max="2852" width="4.625" style="97" customWidth="1"/>
    <col min="2853" max="2853" width="4.75" style="97" customWidth="1"/>
    <col min="2854" max="2854" width="5" style="97" customWidth="1"/>
    <col min="2855" max="2855" width="4.75" style="97" customWidth="1"/>
    <col min="2856" max="2856" width="5.125" style="97" customWidth="1"/>
    <col min="2857" max="2857" width="15.375" style="97" customWidth="1"/>
    <col min="2858" max="3072" width="9" style="97"/>
    <col min="3073" max="3073" width="4.375" style="97" customWidth="1"/>
    <col min="3074" max="3074" width="16.25" style="97" customWidth="1"/>
    <col min="3075" max="3075" width="13.5" style="97" customWidth="1"/>
    <col min="3076" max="3076" width="6.25" style="97" customWidth="1"/>
    <col min="3077" max="3077" width="5" style="97" customWidth="1"/>
    <col min="3078" max="3078" width="4.625" style="97" customWidth="1"/>
    <col min="3079" max="3080" width="4.5" style="97" customWidth="1"/>
    <col min="3081" max="3081" width="4.625" style="97" customWidth="1"/>
    <col min="3082" max="3082" width="4.5" style="97" customWidth="1"/>
    <col min="3083" max="3083" width="4.375" style="97" customWidth="1"/>
    <col min="3084" max="3084" width="4.625" style="97" customWidth="1"/>
    <col min="3085" max="3085" width="4.5" style="97" customWidth="1"/>
    <col min="3086" max="3087" width="4.625" style="97" customWidth="1"/>
    <col min="3088" max="3088" width="4.75" style="97" customWidth="1"/>
    <col min="3089" max="3089" width="5" style="97" customWidth="1"/>
    <col min="3090" max="3092" width="4.625" style="97" customWidth="1"/>
    <col min="3093" max="3093" width="4.875" style="97" customWidth="1"/>
    <col min="3094" max="3098" width="4.75" style="97" customWidth="1"/>
    <col min="3099" max="3099" width="4.625" style="97" customWidth="1"/>
    <col min="3100" max="3100" width="4.75" style="97" customWidth="1"/>
    <col min="3101" max="3101" width="4.5" style="97" customWidth="1"/>
    <col min="3102" max="3102" width="4.75" style="97" customWidth="1"/>
    <col min="3103" max="3105" width="4.5" style="97" customWidth="1"/>
    <col min="3106" max="3106" width="4.75" style="97" customWidth="1"/>
    <col min="3107" max="3107" width="4.875" style="97" customWidth="1"/>
    <col min="3108" max="3108" width="4.625" style="97" customWidth="1"/>
    <col min="3109" max="3109" width="4.75" style="97" customWidth="1"/>
    <col min="3110" max="3110" width="5" style="97" customWidth="1"/>
    <col min="3111" max="3111" width="4.75" style="97" customWidth="1"/>
    <col min="3112" max="3112" width="5.125" style="97" customWidth="1"/>
    <col min="3113" max="3113" width="15.375" style="97" customWidth="1"/>
    <col min="3114" max="3328" width="9" style="97"/>
    <col min="3329" max="3329" width="4.375" style="97" customWidth="1"/>
    <col min="3330" max="3330" width="16.25" style="97" customWidth="1"/>
    <col min="3331" max="3331" width="13.5" style="97" customWidth="1"/>
    <col min="3332" max="3332" width="6.25" style="97" customWidth="1"/>
    <col min="3333" max="3333" width="5" style="97" customWidth="1"/>
    <col min="3334" max="3334" width="4.625" style="97" customWidth="1"/>
    <col min="3335" max="3336" width="4.5" style="97" customWidth="1"/>
    <col min="3337" max="3337" width="4.625" style="97" customWidth="1"/>
    <col min="3338" max="3338" width="4.5" style="97" customWidth="1"/>
    <col min="3339" max="3339" width="4.375" style="97" customWidth="1"/>
    <col min="3340" max="3340" width="4.625" style="97" customWidth="1"/>
    <col min="3341" max="3341" width="4.5" style="97" customWidth="1"/>
    <col min="3342" max="3343" width="4.625" style="97" customWidth="1"/>
    <col min="3344" max="3344" width="4.75" style="97" customWidth="1"/>
    <col min="3345" max="3345" width="5" style="97" customWidth="1"/>
    <col min="3346" max="3348" width="4.625" style="97" customWidth="1"/>
    <col min="3349" max="3349" width="4.875" style="97" customWidth="1"/>
    <col min="3350" max="3354" width="4.75" style="97" customWidth="1"/>
    <col min="3355" max="3355" width="4.625" style="97" customWidth="1"/>
    <col min="3356" max="3356" width="4.75" style="97" customWidth="1"/>
    <col min="3357" max="3357" width="4.5" style="97" customWidth="1"/>
    <col min="3358" max="3358" width="4.75" style="97" customWidth="1"/>
    <col min="3359" max="3361" width="4.5" style="97" customWidth="1"/>
    <col min="3362" max="3362" width="4.75" style="97" customWidth="1"/>
    <col min="3363" max="3363" width="4.875" style="97" customWidth="1"/>
    <col min="3364" max="3364" width="4.625" style="97" customWidth="1"/>
    <col min="3365" max="3365" width="4.75" style="97" customWidth="1"/>
    <col min="3366" max="3366" width="5" style="97" customWidth="1"/>
    <col min="3367" max="3367" width="4.75" style="97" customWidth="1"/>
    <col min="3368" max="3368" width="5.125" style="97" customWidth="1"/>
    <col min="3369" max="3369" width="15.375" style="97" customWidth="1"/>
    <col min="3370" max="3584" width="9" style="97"/>
    <col min="3585" max="3585" width="4.375" style="97" customWidth="1"/>
    <col min="3586" max="3586" width="16.25" style="97" customWidth="1"/>
    <col min="3587" max="3587" width="13.5" style="97" customWidth="1"/>
    <col min="3588" max="3588" width="6.25" style="97" customWidth="1"/>
    <col min="3589" max="3589" width="5" style="97" customWidth="1"/>
    <col min="3590" max="3590" width="4.625" style="97" customWidth="1"/>
    <col min="3591" max="3592" width="4.5" style="97" customWidth="1"/>
    <col min="3593" max="3593" width="4.625" style="97" customWidth="1"/>
    <col min="3594" max="3594" width="4.5" style="97" customWidth="1"/>
    <col min="3595" max="3595" width="4.375" style="97" customWidth="1"/>
    <col min="3596" max="3596" width="4.625" style="97" customWidth="1"/>
    <col min="3597" max="3597" width="4.5" style="97" customWidth="1"/>
    <col min="3598" max="3599" width="4.625" style="97" customWidth="1"/>
    <col min="3600" max="3600" width="4.75" style="97" customWidth="1"/>
    <col min="3601" max="3601" width="5" style="97" customWidth="1"/>
    <col min="3602" max="3604" width="4.625" style="97" customWidth="1"/>
    <col min="3605" max="3605" width="4.875" style="97" customWidth="1"/>
    <col min="3606" max="3610" width="4.75" style="97" customWidth="1"/>
    <col min="3611" max="3611" width="4.625" style="97" customWidth="1"/>
    <col min="3612" max="3612" width="4.75" style="97" customWidth="1"/>
    <col min="3613" max="3613" width="4.5" style="97" customWidth="1"/>
    <col min="3614" max="3614" width="4.75" style="97" customWidth="1"/>
    <col min="3615" max="3617" width="4.5" style="97" customWidth="1"/>
    <col min="3618" max="3618" width="4.75" style="97" customWidth="1"/>
    <col min="3619" max="3619" width="4.875" style="97" customWidth="1"/>
    <col min="3620" max="3620" width="4.625" style="97" customWidth="1"/>
    <col min="3621" max="3621" width="4.75" style="97" customWidth="1"/>
    <col min="3622" max="3622" width="5" style="97" customWidth="1"/>
    <col min="3623" max="3623" width="4.75" style="97" customWidth="1"/>
    <col min="3624" max="3624" width="5.125" style="97" customWidth="1"/>
    <col min="3625" max="3625" width="15.375" style="97" customWidth="1"/>
    <col min="3626" max="3840" width="9" style="97"/>
    <col min="3841" max="3841" width="4.375" style="97" customWidth="1"/>
    <col min="3842" max="3842" width="16.25" style="97" customWidth="1"/>
    <col min="3843" max="3843" width="13.5" style="97" customWidth="1"/>
    <col min="3844" max="3844" width="6.25" style="97" customWidth="1"/>
    <col min="3845" max="3845" width="5" style="97" customWidth="1"/>
    <col min="3846" max="3846" width="4.625" style="97" customWidth="1"/>
    <col min="3847" max="3848" width="4.5" style="97" customWidth="1"/>
    <col min="3849" max="3849" width="4.625" style="97" customWidth="1"/>
    <col min="3850" max="3850" width="4.5" style="97" customWidth="1"/>
    <col min="3851" max="3851" width="4.375" style="97" customWidth="1"/>
    <col min="3852" max="3852" width="4.625" style="97" customWidth="1"/>
    <col min="3853" max="3853" width="4.5" style="97" customWidth="1"/>
    <col min="3854" max="3855" width="4.625" style="97" customWidth="1"/>
    <col min="3856" max="3856" width="4.75" style="97" customWidth="1"/>
    <col min="3857" max="3857" width="5" style="97" customWidth="1"/>
    <col min="3858" max="3860" width="4.625" style="97" customWidth="1"/>
    <col min="3861" max="3861" width="4.875" style="97" customWidth="1"/>
    <col min="3862" max="3866" width="4.75" style="97" customWidth="1"/>
    <col min="3867" max="3867" width="4.625" style="97" customWidth="1"/>
    <col min="3868" max="3868" width="4.75" style="97" customWidth="1"/>
    <col min="3869" max="3869" width="4.5" style="97" customWidth="1"/>
    <col min="3870" max="3870" width="4.75" style="97" customWidth="1"/>
    <col min="3871" max="3873" width="4.5" style="97" customWidth="1"/>
    <col min="3874" max="3874" width="4.75" style="97" customWidth="1"/>
    <col min="3875" max="3875" width="4.875" style="97" customWidth="1"/>
    <col min="3876" max="3876" width="4.625" style="97" customWidth="1"/>
    <col min="3877" max="3877" width="4.75" style="97" customWidth="1"/>
    <col min="3878" max="3878" width="5" style="97" customWidth="1"/>
    <col min="3879" max="3879" width="4.75" style="97" customWidth="1"/>
    <col min="3880" max="3880" width="5.125" style="97" customWidth="1"/>
    <col min="3881" max="3881" width="15.375" style="97" customWidth="1"/>
    <col min="3882" max="4096" width="9" style="97"/>
    <col min="4097" max="4097" width="4.375" style="97" customWidth="1"/>
    <col min="4098" max="4098" width="16.25" style="97" customWidth="1"/>
    <col min="4099" max="4099" width="13.5" style="97" customWidth="1"/>
    <col min="4100" max="4100" width="6.25" style="97" customWidth="1"/>
    <col min="4101" max="4101" width="5" style="97" customWidth="1"/>
    <col min="4102" max="4102" width="4.625" style="97" customWidth="1"/>
    <col min="4103" max="4104" width="4.5" style="97" customWidth="1"/>
    <col min="4105" max="4105" width="4.625" style="97" customWidth="1"/>
    <col min="4106" max="4106" width="4.5" style="97" customWidth="1"/>
    <col min="4107" max="4107" width="4.375" style="97" customWidth="1"/>
    <col min="4108" max="4108" width="4.625" style="97" customWidth="1"/>
    <col min="4109" max="4109" width="4.5" style="97" customWidth="1"/>
    <col min="4110" max="4111" width="4.625" style="97" customWidth="1"/>
    <col min="4112" max="4112" width="4.75" style="97" customWidth="1"/>
    <col min="4113" max="4113" width="5" style="97" customWidth="1"/>
    <col min="4114" max="4116" width="4.625" style="97" customWidth="1"/>
    <col min="4117" max="4117" width="4.875" style="97" customWidth="1"/>
    <col min="4118" max="4122" width="4.75" style="97" customWidth="1"/>
    <col min="4123" max="4123" width="4.625" style="97" customWidth="1"/>
    <col min="4124" max="4124" width="4.75" style="97" customWidth="1"/>
    <col min="4125" max="4125" width="4.5" style="97" customWidth="1"/>
    <col min="4126" max="4126" width="4.75" style="97" customWidth="1"/>
    <col min="4127" max="4129" width="4.5" style="97" customWidth="1"/>
    <col min="4130" max="4130" width="4.75" style="97" customWidth="1"/>
    <col min="4131" max="4131" width="4.875" style="97" customWidth="1"/>
    <col min="4132" max="4132" width="4.625" style="97" customWidth="1"/>
    <col min="4133" max="4133" width="4.75" style="97" customWidth="1"/>
    <col min="4134" max="4134" width="5" style="97" customWidth="1"/>
    <col min="4135" max="4135" width="4.75" style="97" customWidth="1"/>
    <col min="4136" max="4136" width="5.125" style="97" customWidth="1"/>
    <col min="4137" max="4137" width="15.375" style="97" customWidth="1"/>
    <col min="4138" max="4352" width="9" style="97"/>
    <col min="4353" max="4353" width="4.375" style="97" customWidth="1"/>
    <col min="4354" max="4354" width="16.25" style="97" customWidth="1"/>
    <col min="4355" max="4355" width="13.5" style="97" customWidth="1"/>
    <col min="4356" max="4356" width="6.25" style="97" customWidth="1"/>
    <col min="4357" max="4357" width="5" style="97" customWidth="1"/>
    <col min="4358" max="4358" width="4.625" style="97" customWidth="1"/>
    <col min="4359" max="4360" width="4.5" style="97" customWidth="1"/>
    <col min="4361" max="4361" width="4.625" style="97" customWidth="1"/>
    <col min="4362" max="4362" width="4.5" style="97" customWidth="1"/>
    <col min="4363" max="4363" width="4.375" style="97" customWidth="1"/>
    <col min="4364" max="4364" width="4.625" style="97" customWidth="1"/>
    <col min="4365" max="4365" width="4.5" style="97" customWidth="1"/>
    <col min="4366" max="4367" width="4.625" style="97" customWidth="1"/>
    <col min="4368" max="4368" width="4.75" style="97" customWidth="1"/>
    <col min="4369" max="4369" width="5" style="97" customWidth="1"/>
    <col min="4370" max="4372" width="4.625" style="97" customWidth="1"/>
    <col min="4373" max="4373" width="4.875" style="97" customWidth="1"/>
    <col min="4374" max="4378" width="4.75" style="97" customWidth="1"/>
    <col min="4379" max="4379" width="4.625" style="97" customWidth="1"/>
    <col min="4380" max="4380" width="4.75" style="97" customWidth="1"/>
    <col min="4381" max="4381" width="4.5" style="97" customWidth="1"/>
    <col min="4382" max="4382" width="4.75" style="97" customWidth="1"/>
    <col min="4383" max="4385" width="4.5" style="97" customWidth="1"/>
    <col min="4386" max="4386" width="4.75" style="97" customWidth="1"/>
    <col min="4387" max="4387" width="4.875" style="97" customWidth="1"/>
    <col min="4388" max="4388" width="4.625" style="97" customWidth="1"/>
    <col min="4389" max="4389" width="4.75" style="97" customWidth="1"/>
    <col min="4390" max="4390" width="5" style="97" customWidth="1"/>
    <col min="4391" max="4391" width="4.75" style="97" customWidth="1"/>
    <col min="4392" max="4392" width="5.125" style="97" customWidth="1"/>
    <col min="4393" max="4393" width="15.375" style="97" customWidth="1"/>
    <col min="4394" max="4608" width="9" style="97"/>
    <col min="4609" max="4609" width="4.375" style="97" customWidth="1"/>
    <col min="4610" max="4610" width="16.25" style="97" customWidth="1"/>
    <col min="4611" max="4611" width="13.5" style="97" customWidth="1"/>
    <col min="4612" max="4612" width="6.25" style="97" customWidth="1"/>
    <col min="4613" max="4613" width="5" style="97" customWidth="1"/>
    <col min="4614" max="4614" width="4.625" style="97" customWidth="1"/>
    <col min="4615" max="4616" width="4.5" style="97" customWidth="1"/>
    <col min="4617" max="4617" width="4.625" style="97" customWidth="1"/>
    <col min="4618" max="4618" width="4.5" style="97" customWidth="1"/>
    <col min="4619" max="4619" width="4.375" style="97" customWidth="1"/>
    <col min="4620" max="4620" width="4.625" style="97" customWidth="1"/>
    <col min="4621" max="4621" width="4.5" style="97" customWidth="1"/>
    <col min="4622" max="4623" width="4.625" style="97" customWidth="1"/>
    <col min="4624" max="4624" width="4.75" style="97" customWidth="1"/>
    <col min="4625" max="4625" width="5" style="97" customWidth="1"/>
    <col min="4626" max="4628" width="4.625" style="97" customWidth="1"/>
    <col min="4629" max="4629" width="4.875" style="97" customWidth="1"/>
    <col min="4630" max="4634" width="4.75" style="97" customWidth="1"/>
    <col min="4635" max="4635" width="4.625" style="97" customWidth="1"/>
    <col min="4636" max="4636" width="4.75" style="97" customWidth="1"/>
    <col min="4637" max="4637" width="4.5" style="97" customWidth="1"/>
    <col min="4638" max="4638" width="4.75" style="97" customWidth="1"/>
    <col min="4639" max="4641" width="4.5" style="97" customWidth="1"/>
    <col min="4642" max="4642" width="4.75" style="97" customWidth="1"/>
    <col min="4643" max="4643" width="4.875" style="97" customWidth="1"/>
    <col min="4644" max="4644" width="4.625" style="97" customWidth="1"/>
    <col min="4645" max="4645" width="4.75" style="97" customWidth="1"/>
    <col min="4646" max="4646" width="5" style="97" customWidth="1"/>
    <col min="4647" max="4647" width="4.75" style="97" customWidth="1"/>
    <col min="4648" max="4648" width="5.125" style="97" customWidth="1"/>
    <col min="4649" max="4649" width="15.375" style="97" customWidth="1"/>
    <col min="4650" max="4864" width="9" style="97"/>
    <col min="4865" max="4865" width="4.375" style="97" customWidth="1"/>
    <col min="4866" max="4866" width="16.25" style="97" customWidth="1"/>
    <col min="4867" max="4867" width="13.5" style="97" customWidth="1"/>
    <col min="4868" max="4868" width="6.25" style="97" customWidth="1"/>
    <col min="4869" max="4869" width="5" style="97" customWidth="1"/>
    <col min="4870" max="4870" width="4.625" style="97" customWidth="1"/>
    <col min="4871" max="4872" width="4.5" style="97" customWidth="1"/>
    <col min="4873" max="4873" width="4.625" style="97" customWidth="1"/>
    <col min="4874" max="4874" width="4.5" style="97" customWidth="1"/>
    <col min="4875" max="4875" width="4.375" style="97" customWidth="1"/>
    <col min="4876" max="4876" width="4.625" style="97" customWidth="1"/>
    <col min="4877" max="4877" width="4.5" style="97" customWidth="1"/>
    <col min="4878" max="4879" width="4.625" style="97" customWidth="1"/>
    <col min="4880" max="4880" width="4.75" style="97" customWidth="1"/>
    <col min="4881" max="4881" width="5" style="97" customWidth="1"/>
    <col min="4882" max="4884" width="4.625" style="97" customWidth="1"/>
    <col min="4885" max="4885" width="4.875" style="97" customWidth="1"/>
    <col min="4886" max="4890" width="4.75" style="97" customWidth="1"/>
    <col min="4891" max="4891" width="4.625" style="97" customWidth="1"/>
    <col min="4892" max="4892" width="4.75" style="97" customWidth="1"/>
    <col min="4893" max="4893" width="4.5" style="97" customWidth="1"/>
    <col min="4894" max="4894" width="4.75" style="97" customWidth="1"/>
    <col min="4895" max="4897" width="4.5" style="97" customWidth="1"/>
    <col min="4898" max="4898" width="4.75" style="97" customWidth="1"/>
    <col min="4899" max="4899" width="4.875" style="97" customWidth="1"/>
    <col min="4900" max="4900" width="4.625" style="97" customWidth="1"/>
    <col min="4901" max="4901" width="4.75" style="97" customWidth="1"/>
    <col min="4902" max="4902" width="5" style="97" customWidth="1"/>
    <col min="4903" max="4903" width="4.75" style="97" customWidth="1"/>
    <col min="4904" max="4904" width="5.125" style="97" customWidth="1"/>
    <col min="4905" max="4905" width="15.375" style="97" customWidth="1"/>
    <col min="4906" max="5120" width="9" style="97"/>
    <col min="5121" max="5121" width="4.375" style="97" customWidth="1"/>
    <col min="5122" max="5122" width="16.25" style="97" customWidth="1"/>
    <col min="5123" max="5123" width="13.5" style="97" customWidth="1"/>
    <col min="5124" max="5124" width="6.25" style="97" customWidth="1"/>
    <col min="5125" max="5125" width="5" style="97" customWidth="1"/>
    <col min="5126" max="5126" width="4.625" style="97" customWidth="1"/>
    <col min="5127" max="5128" width="4.5" style="97" customWidth="1"/>
    <col min="5129" max="5129" width="4.625" style="97" customWidth="1"/>
    <col min="5130" max="5130" width="4.5" style="97" customWidth="1"/>
    <col min="5131" max="5131" width="4.375" style="97" customWidth="1"/>
    <col min="5132" max="5132" width="4.625" style="97" customWidth="1"/>
    <col min="5133" max="5133" width="4.5" style="97" customWidth="1"/>
    <col min="5134" max="5135" width="4.625" style="97" customWidth="1"/>
    <col min="5136" max="5136" width="4.75" style="97" customWidth="1"/>
    <col min="5137" max="5137" width="5" style="97" customWidth="1"/>
    <col min="5138" max="5140" width="4.625" style="97" customWidth="1"/>
    <col min="5141" max="5141" width="4.875" style="97" customWidth="1"/>
    <col min="5142" max="5146" width="4.75" style="97" customWidth="1"/>
    <col min="5147" max="5147" width="4.625" style="97" customWidth="1"/>
    <col min="5148" max="5148" width="4.75" style="97" customWidth="1"/>
    <col min="5149" max="5149" width="4.5" style="97" customWidth="1"/>
    <col min="5150" max="5150" width="4.75" style="97" customWidth="1"/>
    <col min="5151" max="5153" width="4.5" style="97" customWidth="1"/>
    <col min="5154" max="5154" width="4.75" style="97" customWidth="1"/>
    <col min="5155" max="5155" width="4.875" style="97" customWidth="1"/>
    <col min="5156" max="5156" width="4.625" style="97" customWidth="1"/>
    <col min="5157" max="5157" width="4.75" style="97" customWidth="1"/>
    <col min="5158" max="5158" width="5" style="97" customWidth="1"/>
    <col min="5159" max="5159" width="4.75" style="97" customWidth="1"/>
    <col min="5160" max="5160" width="5.125" style="97" customWidth="1"/>
    <col min="5161" max="5161" width="15.375" style="97" customWidth="1"/>
    <col min="5162" max="5376" width="9" style="97"/>
    <col min="5377" max="5377" width="4.375" style="97" customWidth="1"/>
    <col min="5378" max="5378" width="16.25" style="97" customWidth="1"/>
    <col min="5379" max="5379" width="13.5" style="97" customWidth="1"/>
    <col min="5380" max="5380" width="6.25" style="97" customWidth="1"/>
    <col min="5381" max="5381" width="5" style="97" customWidth="1"/>
    <col min="5382" max="5382" width="4.625" style="97" customWidth="1"/>
    <col min="5383" max="5384" width="4.5" style="97" customWidth="1"/>
    <col min="5385" max="5385" width="4.625" style="97" customWidth="1"/>
    <col min="5386" max="5386" width="4.5" style="97" customWidth="1"/>
    <col min="5387" max="5387" width="4.375" style="97" customWidth="1"/>
    <col min="5388" max="5388" width="4.625" style="97" customWidth="1"/>
    <col min="5389" max="5389" width="4.5" style="97" customWidth="1"/>
    <col min="5390" max="5391" width="4.625" style="97" customWidth="1"/>
    <col min="5392" max="5392" width="4.75" style="97" customWidth="1"/>
    <col min="5393" max="5393" width="5" style="97" customWidth="1"/>
    <col min="5394" max="5396" width="4.625" style="97" customWidth="1"/>
    <col min="5397" max="5397" width="4.875" style="97" customWidth="1"/>
    <col min="5398" max="5402" width="4.75" style="97" customWidth="1"/>
    <col min="5403" max="5403" width="4.625" style="97" customWidth="1"/>
    <col min="5404" max="5404" width="4.75" style="97" customWidth="1"/>
    <col min="5405" max="5405" width="4.5" style="97" customWidth="1"/>
    <col min="5406" max="5406" width="4.75" style="97" customWidth="1"/>
    <col min="5407" max="5409" width="4.5" style="97" customWidth="1"/>
    <col min="5410" max="5410" width="4.75" style="97" customWidth="1"/>
    <col min="5411" max="5411" width="4.875" style="97" customWidth="1"/>
    <col min="5412" max="5412" width="4.625" style="97" customWidth="1"/>
    <col min="5413" max="5413" width="4.75" style="97" customWidth="1"/>
    <col min="5414" max="5414" width="5" style="97" customWidth="1"/>
    <col min="5415" max="5415" width="4.75" style="97" customWidth="1"/>
    <col min="5416" max="5416" width="5.125" style="97" customWidth="1"/>
    <col min="5417" max="5417" width="15.375" style="97" customWidth="1"/>
    <col min="5418" max="5632" width="9" style="97"/>
    <col min="5633" max="5633" width="4.375" style="97" customWidth="1"/>
    <col min="5634" max="5634" width="16.25" style="97" customWidth="1"/>
    <col min="5635" max="5635" width="13.5" style="97" customWidth="1"/>
    <col min="5636" max="5636" width="6.25" style="97" customWidth="1"/>
    <col min="5637" max="5637" width="5" style="97" customWidth="1"/>
    <col min="5638" max="5638" width="4.625" style="97" customWidth="1"/>
    <col min="5639" max="5640" width="4.5" style="97" customWidth="1"/>
    <col min="5641" max="5641" width="4.625" style="97" customWidth="1"/>
    <col min="5642" max="5642" width="4.5" style="97" customWidth="1"/>
    <col min="5643" max="5643" width="4.375" style="97" customWidth="1"/>
    <col min="5644" max="5644" width="4.625" style="97" customWidth="1"/>
    <col min="5645" max="5645" width="4.5" style="97" customWidth="1"/>
    <col min="5646" max="5647" width="4.625" style="97" customWidth="1"/>
    <col min="5648" max="5648" width="4.75" style="97" customWidth="1"/>
    <col min="5649" max="5649" width="5" style="97" customWidth="1"/>
    <col min="5650" max="5652" width="4.625" style="97" customWidth="1"/>
    <col min="5653" max="5653" width="4.875" style="97" customWidth="1"/>
    <col min="5654" max="5658" width="4.75" style="97" customWidth="1"/>
    <col min="5659" max="5659" width="4.625" style="97" customWidth="1"/>
    <col min="5660" max="5660" width="4.75" style="97" customWidth="1"/>
    <col min="5661" max="5661" width="4.5" style="97" customWidth="1"/>
    <col min="5662" max="5662" width="4.75" style="97" customWidth="1"/>
    <col min="5663" max="5665" width="4.5" style="97" customWidth="1"/>
    <col min="5666" max="5666" width="4.75" style="97" customWidth="1"/>
    <col min="5667" max="5667" width="4.875" style="97" customWidth="1"/>
    <col min="5668" max="5668" width="4.625" style="97" customWidth="1"/>
    <col min="5669" max="5669" width="4.75" style="97" customWidth="1"/>
    <col min="5670" max="5670" width="5" style="97" customWidth="1"/>
    <col min="5671" max="5671" width="4.75" style="97" customWidth="1"/>
    <col min="5672" max="5672" width="5.125" style="97" customWidth="1"/>
    <col min="5673" max="5673" width="15.375" style="97" customWidth="1"/>
    <col min="5674" max="5888" width="9" style="97"/>
    <col min="5889" max="5889" width="4.375" style="97" customWidth="1"/>
    <col min="5890" max="5890" width="16.25" style="97" customWidth="1"/>
    <col min="5891" max="5891" width="13.5" style="97" customWidth="1"/>
    <col min="5892" max="5892" width="6.25" style="97" customWidth="1"/>
    <col min="5893" max="5893" width="5" style="97" customWidth="1"/>
    <col min="5894" max="5894" width="4.625" style="97" customWidth="1"/>
    <col min="5895" max="5896" width="4.5" style="97" customWidth="1"/>
    <col min="5897" max="5897" width="4.625" style="97" customWidth="1"/>
    <col min="5898" max="5898" width="4.5" style="97" customWidth="1"/>
    <col min="5899" max="5899" width="4.375" style="97" customWidth="1"/>
    <col min="5900" max="5900" width="4.625" style="97" customWidth="1"/>
    <col min="5901" max="5901" width="4.5" style="97" customWidth="1"/>
    <col min="5902" max="5903" width="4.625" style="97" customWidth="1"/>
    <col min="5904" max="5904" width="4.75" style="97" customWidth="1"/>
    <col min="5905" max="5905" width="5" style="97" customWidth="1"/>
    <col min="5906" max="5908" width="4.625" style="97" customWidth="1"/>
    <col min="5909" max="5909" width="4.875" style="97" customWidth="1"/>
    <col min="5910" max="5914" width="4.75" style="97" customWidth="1"/>
    <col min="5915" max="5915" width="4.625" style="97" customWidth="1"/>
    <col min="5916" max="5916" width="4.75" style="97" customWidth="1"/>
    <col min="5917" max="5917" width="4.5" style="97" customWidth="1"/>
    <col min="5918" max="5918" width="4.75" style="97" customWidth="1"/>
    <col min="5919" max="5921" width="4.5" style="97" customWidth="1"/>
    <col min="5922" max="5922" width="4.75" style="97" customWidth="1"/>
    <col min="5923" max="5923" width="4.875" style="97" customWidth="1"/>
    <col min="5924" max="5924" width="4.625" style="97" customWidth="1"/>
    <col min="5925" max="5925" width="4.75" style="97" customWidth="1"/>
    <col min="5926" max="5926" width="5" style="97" customWidth="1"/>
    <col min="5927" max="5927" width="4.75" style="97" customWidth="1"/>
    <col min="5928" max="5928" width="5.125" style="97" customWidth="1"/>
    <col min="5929" max="5929" width="15.375" style="97" customWidth="1"/>
    <col min="5930" max="6144" width="9" style="97"/>
    <col min="6145" max="6145" width="4.375" style="97" customWidth="1"/>
    <col min="6146" max="6146" width="16.25" style="97" customWidth="1"/>
    <col min="6147" max="6147" width="13.5" style="97" customWidth="1"/>
    <col min="6148" max="6148" width="6.25" style="97" customWidth="1"/>
    <col min="6149" max="6149" width="5" style="97" customWidth="1"/>
    <col min="6150" max="6150" width="4.625" style="97" customWidth="1"/>
    <col min="6151" max="6152" width="4.5" style="97" customWidth="1"/>
    <col min="6153" max="6153" width="4.625" style="97" customWidth="1"/>
    <col min="6154" max="6154" width="4.5" style="97" customWidth="1"/>
    <col min="6155" max="6155" width="4.375" style="97" customWidth="1"/>
    <col min="6156" max="6156" width="4.625" style="97" customWidth="1"/>
    <col min="6157" max="6157" width="4.5" style="97" customWidth="1"/>
    <col min="6158" max="6159" width="4.625" style="97" customWidth="1"/>
    <col min="6160" max="6160" width="4.75" style="97" customWidth="1"/>
    <col min="6161" max="6161" width="5" style="97" customWidth="1"/>
    <col min="6162" max="6164" width="4.625" style="97" customWidth="1"/>
    <col min="6165" max="6165" width="4.875" style="97" customWidth="1"/>
    <col min="6166" max="6170" width="4.75" style="97" customWidth="1"/>
    <col min="6171" max="6171" width="4.625" style="97" customWidth="1"/>
    <col min="6172" max="6172" width="4.75" style="97" customWidth="1"/>
    <col min="6173" max="6173" width="4.5" style="97" customWidth="1"/>
    <col min="6174" max="6174" width="4.75" style="97" customWidth="1"/>
    <col min="6175" max="6177" width="4.5" style="97" customWidth="1"/>
    <col min="6178" max="6178" width="4.75" style="97" customWidth="1"/>
    <col min="6179" max="6179" width="4.875" style="97" customWidth="1"/>
    <col min="6180" max="6180" width="4.625" style="97" customWidth="1"/>
    <col min="6181" max="6181" width="4.75" style="97" customWidth="1"/>
    <col min="6182" max="6182" width="5" style="97" customWidth="1"/>
    <col min="6183" max="6183" width="4.75" style="97" customWidth="1"/>
    <col min="6184" max="6184" width="5.125" style="97" customWidth="1"/>
    <col min="6185" max="6185" width="15.375" style="97" customWidth="1"/>
    <col min="6186" max="6400" width="9" style="97"/>
    <col min="6401" max="6401" width="4.375" style="97" customWidth="1"/>
    <col min="6402" max="6402" width="16.25" style="97" customWidth="1"/>
    <col min="6403" max="6403" width="13.5" style="97" customWidth="1"/>
    <col min="6404" max="6404" width="6.25" style="97" customWidth="1"/>
    <col min="6405" max="6405" width="5" style="97" customWidth="1"/>
    <col min="6406" max="6406" width="4.625" style="97" customWidth="1"/>
    <col min="6407" max="6408" width="4.5" style="97" customWidth="1"/>
    <col min="6409" max="6409" width="4.625" style="97" customWidth="1"/>
    <col min="6410" max="6410" width="4.5" style="97" customWidth="1"/>
    <col min="6411" max="6411" width="4.375" style="97" customWidth="1"/>
    <col min="6412" max="6412" width="4.625" style="97" customWidth="1"/>
    <col min="6413" max="6413" width="4.5" style="97" customWidth="1"/>
    <col min="6414" max="6415" width="4.625" style="97" customWidth="1"/>
    <col min="6416" max="6416" width="4.75" style="97" customWidth="1"/>
    <col min="6417" max="6417" width="5" style="97" customWidth="1"/>
    <col min="6418" max="6420" width="4.625" style="97" customWidth="1"/>
    <col min="6421" max="6421" width="4.875" style="97" customWidth="1"/>
    <col min="6422" max="6426" width="4.75" style="97" customWidth="1"/>
    <col min="6427" max="6427" width="4.625" style="97" customWidth="1"/>
    <col min="6428" max="6428" width="4.75" style="97" customWidth="1"/>
    <col min="6429" max="6429" width="4.5" style="97" customWidth="1"/>
    <col min="6430" max="6430" width="4.75" style="97" customWidth="1"/>
    <col min="6431" max="6433" width="4.5" style="97" customWidth="1"/>
    <col min="6434" max="6434" width="4.75" style="97" customWidth="1"/>
    <col min="6435" max="6435" width="4.875" style="97" customWidth="1"/>
    <col min="6436" max="6436" width="4.625" style="97" customWidth="1"/>
    <col min="6437" max="6437" width="4.75" style="97" customWidth="1"/>
    <col min="6438" max="6438" width="5" style="97" customWidth="1"/>
    <col min="6439" max="6439" width="4.75" style="97" customWidth="1"/>
    <col min="6440" max="6440" width="5.125" style="97" customWidth="1"/>
    <col min="6441" max="6441" width="15.375" style="97" customWidth="1"/>
    <col min="6442" max="6656" width="9" style="97"/>
    <col min="6657" max="6657" width="4.375" style="97" customWidth="1"/>
    <col min="6658" max="6658" width="16.25" style="97" customWidth="1"/>
    <col min="6659" max="6659" width="13.5" style="97" customWidth="1"/>
    <col min="6660" max="6660" width="6.25" style="97" customWidth="1"/>
    <col min="6661" max="6661" width="5" style="97" customWidth="1"/>
    <col min="6662" max="6662" width="4.625" style="97" customWidth="1"/>
    <col min="6663" max="6664" width="4.5" style="97" customWidth="1"/>
    <col min="6665" max="6665" width="4.625" style="97" customWidth="1"/>
    <col min="6666" max="6666" width="4.5" style="97" customWidth="1"/>
    <col min="6667" max="6667" width="4.375" style="97" customWidth="1"/>
    <col min="6668" max="6668" width="4.625" style="97" customWidth="1"/>
    <col min="6669" max="6669" width="4.5" style="97" customWidth="1"/>
    <col min="6670" max="6671" width="4.625" style="97" customWidth="1"/>
    <col min="6672" max="6672" width="4.75" style="97" customWidth="1"/>
    <col min="6673" max="6673" width="5" style="97" customWidth="1"/>
    <col min="6674" max="6676" width="4.625" style="97" customWidth="1"/>
    <col min="6677" max="6677" width="4.875" style="97" customWidth="1"/>
    <col min="6678" max="6682" width="4.75" style="97" customWidth="1"/>
    <col min="6683" max="6683" width="4.625" style="97" customWidth="1"/>
    <col min="6684" max="6684" width="4.75" style="97" customWidth="1"/>
    <col min="6685" max="6685" width="4.5" style="97" customWidth="1"/>
    <col min="6686" max="6686" width="4.75" style="97" customWidth="1"/>
    <col min="6687" max="6689" width="4.5" style="97" customWidth="1"/>
    <col min="6690" max="6690" width="4.75" style="97" customWidth="1"/>
    <col min="6691" max="6691" width="4.875" style="97" customWidth="1"/>
    <col min="6692" max="6692" width="4.625" style="97" customWidth="1"/>
    <col min="6693" max="6693" width="4.75" style="97" customWidth="1"/>
    <col min="6694" max="6694" width="5" style="97" customWidth="1"/>
    <col min="6695" max="6695" width="4.75" style="97" customWidth="1"/>
    <col min="6696" max="6696" width="5.125" style="97" customWidth="1"/>
    <col min="6697" max="6697" width="15.375" style="97" customWidth="1"/>
    <col min="6698" max="6912" width="9" style="97"/>
    <col min="6913" max="6913" width="4.375" style="97" customWidth="1"/>
    <col min="6914" max="6914" width="16.25" style="97" customWidth="1"/>
    <col min="6915" max="6915" width="13.5" style="97" customWidth="1"/>
    <col min="6916" max="6916" width="6.25" style="97" customWidth="1"/>
    <col min="6917" max="6917" width="5" style="97" customWidth="1"/>
    <col min="6918" max="6918" width="4.625" style="97" customWidth="1"/>
    <col min="6919" max="6920" width="4.5" style="97" customWidth="1"/>
    <col min="6921" max="6921" width="4.625" style="97" customWidth="1"/>
    <col min="6922" max="6922" width="4.5" style="97" customWidth="1"/>
    <col min="6923" max="6923" width="4.375" style="97" customWidth="1"/>
    <col min="6924" max="6924" width="4.625" style="97" customWidth="1"/>
    <col min="6925" max="6925" width="4.5" style="97" customWidth="1"/>
    <col min="6926" max="6927" width="4.625" style="97" customWidth="1"/>
    <col min="6928" max="6928" width="4.75" style="97" customWidth="1"/>
    <col min="6929" max="6929" width="5" style="97" customWidth="1"/>
    <col min="6930" max="6932" width="4.625" style="97" customWidth="1"/>
    <col min="6933" max="6933" width="4.875" style="97" customWidth="1"/>
    <col min="6934" max="6938" width="4.75" style="97" customWidth="1"/>
    <col min="6939" max="6939" width="4.625" style="97" customWidth="1"/>
    <col min="6940" max="6940" width="4.75" style="97" customWidth="1"/>
    <col min="6941" max="6941" width="4.5" style="97" customWidth="1"/>
    <col min="6942" max="6942" width="4.75" style="97" customWidth="1"/>
    <col min="6943" max="6945" width="4.5" style="97" customWidth="1"/>
    <col min="6946" max="6946" width="4.75" style="97" customWidth="1"/>
    <col min="6947" max="6947" width="4.875" style="97" customWidth="1"/>
    <col min="6948" max="6948" width="4.625" style="97" customWidth="1"/>
    <col min="6949" max="6949" width="4.75" style="97" customWidth="1"/>
    <col min="6950" max="6950" width="5" style="97" customWidth="1"/>
    <col min="6951" max="6951" width="4.75" style="97" customWidth="1"/>
    <col min="6952" max="6952" width="5.125" style="97" customWidth="1"/>
    <col min="6953" max="6953" width="15.375" style="97" customWidth="1"/>
    <col min="6954" max="7168" width="9" style="97"/>
    <col min="7169" max="7169" width="4.375" style="97" customWidth="1"/>
    <col min="7170" max="7170" width="16.25" style="97" customWidth="1"/>
    <col min="7171" max="7171" width="13.5" style="97" customWidth="1"/>
    <col min="7172" max="7172" width="6.25" style="97" customWidth="1"/>
    <col min="7173" max="7173" width="5" style="97" customWidth="1"/>
    <col min="7174" max="7174" width="4.625" style="97" customWidth="1"/>
    <col min="7175" max="7176" width="4.5" style="97" customWidth="1"/>
    <col min="7177" max="7177" width="4.625" style="97" customWidth="1"/>
    <col min="7178" max="7178" width="4.5" style="97" customWidth="1"/>
    <col min="7179" max="7179" width="4.375" style="97" customWidth="1"/>
    <col min="7180" max="7180" width="4.625" style="97" customWidth="1"/>
    <col min="7181" max="7181" width="4.5" style="97" customWidth="1"/>
    <col min="7182" max="7183" width="4.625" style="97" customWidth="1"/>
    <col min="7184" max="7184" width="4.75" style="97" customWidth="1"/>
    <col min="7185" max="7185" width="5" style="97" customWidth="1"/>
    <col min="7186" max="7188" width="4.625" style="97" customWidth="1"/>
    <col min="7189" max="7189" width="4.875" style="97" customWidth="1"/>
    <col min="7190" max="7194" width="4.75" style="97" customWidth="1"/>
    <col min="7195" max="7195" width="4.625" style="97" customWidth="1"/>
    <col min="7196" max="7196" width="4.75" style="97" customWidth="1"/>
    <col min="7197" max="7197" width="4.5" style="97" customWidth="1"/>
    <col min="7198" max="7198" width="4.75" style="97" customWidth="1"/>
    <col min="7199" max="7201" width="4.5" style="97" customWidth="1"/>
    <col min="7202" max="7202" width="4.75" style="97" customWidth="1"/>
    <col min="7203" max="7203" width="4.875" style="97" customWidth="1"/>
    <col min="7204" max="7204" width="4.625" style="97" customWidth="1"/>
    <col min="7205" max="7205" width="4.75" style="97" customWidth="1"/>
    <col min="7206" max="7206" width="5" style="97" customWidth="1"/>
    <col min="7207" max="7207" width="4.75" style="97" customWidth="1"/>
    <col min="7208" max="7208" width="5.125" style="97" customWidth="1"/>
    <col min="7209" max="7209" width="15.375" style="97" customWidth="1"/>
    <col min="7210" max="7424" width="9" style="97"/>
    <col min="7425" max="7425" width="4.375" style="97" customWidth="1"/>
    <col min="7426" max="7426" width="16.25" style="97" customWidth="1"/>
    <col min="7427" max="7427" width="13.5" style="97" customWidth="1"/>
    <col min="7428" max="7428" width="6.25" style="97" customWidth="1"/>
    <col min="7429" max="7429" width="5" style="97" customWidth="1"/>
    <col min="7430" max="7430" width="4.625" style="97" customWidth="1"/>
    <col min="7431" max="7432" width="4.5" style="97" customWidth="1"/>
    <col min="7433" max="7433" width="4.625" style="97" customWidth="1"/>
    <col min="7434" max="7434" width="4.5" style="97" customWidth="1"/>
    <col min="7435" max="7435" width="4.375" style="97" customWidth="1"/>
    <col min="7436" max="7436" width="4.625" style="97" customWidth="1"/>
    <col min="7437" max="7437" width="4.5" style="97" customWidth="1"/>
    <col min="7438" max="7439" width="4.625" style="97" customWidth="1"/>
    <col min="7440" max="7440" width="4.75" style="97" customWidth="1"/>
    <col min="7441" max="7441" width="5" style="97" customWidth="1"/>
    <col min="7442" max="7444" width="4.625" style="97" customWidth="1"/>
    <col min="7445" max="7445" width="4.875" style="97" customWidth="1"/>
    <col min="7446" max="7450" width="4.75" style="97" customWidth="1"/>
    <col min="7451" max="7451" width="4.625" style="97" customWidth="1"/>
    <col min="7452" max="7452" width="4.75" style="97" customWidth="1"/>
    <col min="7453" max="7453" width="4.5" style="97" customWidth="1"/>
    <col min="7454" max="7454" width="4.75" style="97" customWidth="1"/>
    <col min="7455" max="7457" width="4.5" style="97" customWidth="1"/>
    <col min="7458" max="7458" width="4.75" style="97" customWidth="1"/>
    <col min="7459" max="7459" width="4.875" style="97" customWidth="1"/>
    <col min="7460" max="7460" width="4.625" style="97" customWidth="1"/>
    <col min="7461" max="7461" width="4.75" style="97" customWidth="1"/>
    <col min="7462" max="7462" width="5" style="97" customWidth="1"/>
    <col min="7463" max="7463" width="4.75" style="97" customWidth="1"/>
    <col min="7464" max="7464" width="5.125" style="97" customWidth="1"/>
    <col min="7465" max="7465" width="15.375" style="97" customWidth="1"/>
    <col min="7466" max="7680" width="9" style="97"/>
    <col min="7681" max="7681" width="4.375" style="97" customWidth="1"/>
    <col min="7682" max="7682" width="16.25" style="97" customWidth="1"/>
    <col min="7683" max="7683" width="13.5" style="97" customWidth="1"/>
    <col min="7684" max="7684" width="6.25" style="97" customWidth="1"/>
    <col min="7685" max="7685" width="5" style="97" customWidth="1"/>
    <col min="7686" max="7686" width="4.625" style="97" customWidth="1"/>
    <col min="7687" max="7688" width="4.5" style="97" customWidth="1"/>
    <col min="7689" max="7689" width="4.625" style="97" customWidth="1"/>
    <col min="7690" max="7690" width="4.5" style="97" customWidth="1"/>
    <col min="7691" max="7691" width="4.375" style="97" customWidth="1"/>
    <col min="7692" max="7692" width="4.625" style="97" customWidth="1"/>
    <col min="7693" max="7693" width="4.5" style="97" customWidth="1"/>
    <col min="7694" max="7695" width="4.625" style="97" customWidth="1"/>
    <col min="7696" max="7696" width="4.75" style="97" customWidth="1"/>
    <col min="7697" max="7697" width="5" style="97" customWidth="1"/>
    <col min="7698" max="7700" width="4.625" style="97" customWidth="1"/>
    <col min="7701" max="7701" width="4.875" style="97" customWidth="1"/>
    <col min="7702" max="7706" width="4.75" style="97" customWidth="1"/>
    <col min="7707" max="7707" width="4.625" style="97" customWidth="1"/>
    <col min="7708" max="7708" width="4.75" style="97" customWidth="1"/>
    <col min="7709" max="7709" width="4.5" style="97" customWidth="1"/>
    <col min="7710" max="7710" width="4.75" style="97" customWidth="1"/>
    <col min="7711" max="7713" width="4.5" style="97" customWidth="1"/>
    <col min="7714" max="7714" width="4.75" style="97" customWidth="1"/>
    <col min="7715" max="7715" width="4.875" style="97" customWidth="1"/>
    <col min="7716" max="7716" width="4.625" style="97" customWidth="1"/>
    <col min="7717" max="7717" width="4.75" style="97" customWidth="1"/>
    <col min="7718" max="7718" width="5" style="97" customWidth="1"/>
    <col min="7719" max="7719" width="4.75" style="97" customWidth="1"/>
    <col min="7720" max="7720" width="5.125" style="97" customWidth="1"/>
    <col min="7721" max="7721" width="15.375" style="97" customWidth="1"/>
    <col min="7722" max="7936" width="9" style="97"/>
    <col min="7937" max="7937" width="4.375" style="97" customWidth="1"/>
    <col min="7938" max="7938" width="16.25" style="97" customWidth="1"/>
    <col min="7939" max="7939" width="13.5" style="97" customWidth="1"/>
    <col min="7940" max="7940" width="6.25" style="97" customWidth="1"/>
    <col min="7941" max="7941" width="5" style="97" customWidth="1"/>
    <col min="7942" max="7942" width="4.625" style="97" customWidth="1"/>
    <col min="7943" max="7944" width="4.5" style="97" customWidth="1"/>
    <col min="7945" max="7945" width="4.625" style="97" customWidth="1"/>
    <col min="7946" max="7946" width="4.5" style="97" customWidth="1"/>
    <col min="7947" max="7947" width="4.375" style="97" customWidth="1"/>
    <col min="7948" max="7948" width="4.625" style="97" customWidth="1"/>
    <col min="7949" max="7949" width="4.5" style="97" customWidth="1"/>
    <col min="7950" max="7951" width="4.625" style="97" customWidth="1"/>
    <col min="7952" max="7952" width="4.75" style="97" customWidth="1"/>
    <col min="7953" max="7953" width="5" style="97" customWidth="1"/>
    <col min="7954" max="7956" width="4.625" style="97" customWidth="1"/>
    <col min="7957" max="7957" width="4.875" style="97" customWidth="1"/>
    <col min="7958" max="7962" width="4.75" style="97" customWidth="1"/>
    <col min="7963" max="7963" width="4.625" style="97" customWidth="1"/>
    <col min="7964" max="7964" width="4.75" style="97" customWidth="1"/>
    <col min="7965" max="7965" width="4.5" style="97" customWidth="1"/>
    <col min="7966" max="7966" width="4.75" style="97" customWidth="1"/>
    <col min="7967" max="7969" width="4.5" style="97" customWidth="1"/>
    <col min="7970" max="7970" width="4.75" style="97" customWidth="1"/>
    <col min="7971" max="7971" width="4.875" style="97" customWidth="1"/>
    <col min="7972" max="7972" width="4.625" style="97" customWidth="1"/>
    <col min="7973" max="7973" width="4.75" style="97" customWidth="1"/>
    <col min="7974" max="7974" width="5" style="97" customWidth="1"/>
    <col min="7975" max="7975" width="4.75" style="97" customWidth="1"/>
    <col min="7976" max="7976" width="5.125" style="97" customWidth="1"/>
    <col min="7977" max="7977" width="15.375" style="97" customWidth="1"/>
    <col min="7978" max="8192" width="9" style="97"/>
    <col min="8193" max="8193" width="4.375" style="97" customWidth="1"/>
    <col min="8194" max="8194" width="16.25" style="97" customWidth="1"/>
    <col min="8195" max="8195" width="13.5" style="97" customWidth="1"/>
    <col min="8196" max="8196" width="6.25" style="97" customWidth="1"/>
    <col min="8197" max="8197" width="5" style="97" customWidth="1"/>
    <col min="8198" max="8198" width="4.625" style="97" customWidth="1"/>
    <col min="8199" max="8200" width="4.5" style="97" customWidth="1"/>
    <col min="8201" max="8201" width="4.625" style="97" customWidth="1"/>
    <col min="8202" max="8202" width="4.5" style="97" customWidth="1"/>
    <col min="8203" max="8203" width="4.375" style="97" customWidth="1"/>
    <col min="8204" max="8204" width="4.625" style="97" customWidth="1"/>
    <col min="8205" max="8205" width="4.5" style="97" customWidth="1"/>
    <col min="8206" max="8207" width="4.625" style="97" customWidth="1"/>
    <col min="8208" max="8208" width="4.75" style="97" customWidth="1"/>
    <col min="8209" max="8209" width="5" style="97" customWidth="1"/>
    <col min="8210" max="8212" width="4.625" style="97" customWidth="1"/>
    <col min="8213" max="8213" width="4.875" style="97" customWidth="1"/>
    <col min="8214" max="8218" width="4.75" style="97" customWidth="1"/>
    <col min="8219" max="8219" width="4.625" style="97" customWidth="1"/>
    <col min="8220" max="8220" width="4.75" style="97" customWidth="1"/>
    <col min="8221" max="8221" width="4.5" style="97" customWidth="1"/>
    <col min="8222" max="8222" width="4.75" style="97" customWidth="1"/>
    <col min="8223" max="8225" width="4.5" style="97" customWidth="1"/>
    <col min="8226" max="8226" width="4.75" style="97" customWidth="1"/>
    <col min="8227" max="8227" width="4.875" style="97" customWidth="1"/>
    <col min="8228" max="8228" width="4.625" style="97" customWidth="1"/>
    <col min="8229" max="8229" width="4.75" style="97" customWidth="1"/>
    <col min="8230" max="8230" width="5" style="97" customWidth="1"/>
    <col min="8231" max="8231" width="4.75" style="97" customWidth="1"/>
    <col min="8232" max="8232" width="5.125" style="97" customWidth="1"/>
    <col min="8233" max="8233" width="15.375" style="97" customWidth="1"/>
    <col min="8234" max="8448" width="9" style="97"/>
    <col min="8449" max="8449" width="4.375" style="97" customWidth="1"/>
    <col min="8450" max="8450" width="16.25" style="97" customWidth="1"/>
    <col min="8451" max="8451" width="13.5" style="97" customWidth="1"/>
    <col min="8452" max="8452" width="6.25" style="97" customWidth="1"/>
    <col min="8453" max="8453" width="5" style="97" customWidth="1"/>
    <col min="8454" max="8454" width="4.625" style="97" customWidth="1"/>
    <col min="8455" max="8456" width="4.5" style="97" customWidth="1"/>
    <col min="8457" max="8457" width="4.625" style="97" customWidth="1"/>
    <col min="8458" max="8458" width="4.5" style="97" customWidth="1"/>
    <col min="8459" max="8459" width="4.375" style="97" customWidth="1"/>
    <col min="8460" max="8460" width="4.625" style="97" customWidth="1"/>
    <col min="8461" max="8461" width="4.5" style="97" customWidth="1"/>
    <col min="8462" max="8463" width="4.625" style="97" customWidth="1"/>
    <col min="8464" max="8464" width="4.75" style="97" customWidth="1"/>
    <col min="8465" max="8465" width="5" style="97" customWidth="1"/>
    <col min="8466" max="8468" width="4.625" style="97" customWidth="1"/>
    <col min="8469" max="8469" width="4.875" style="97" customWidth="1"/>
    <col min="8470" max="8474" width="4.75" style="97" customWidth="1"/>
    <col min="8475" max="8475" width="4.625" style="97" customWidth="1"/>
    <col min="8476" max="8476" width="4.75" style="97" customWidth="1"/>
    <col min="8477" max="8477" width="4.5" style="97" customWidth="1"/>
    <col min="8478" max="8478" width="4.75" style="97" customWidth="1"/>
    <col min="8479" max="8481" width="4.5" style="97" customWidth="1"/>
    <col min="8482" max="8482" width="4.75" style="97" customWidth="1"/>
    <col min="8483" max="8483" width="4.875" style="97" customWidth="1"/>
    <col min="8484" max="8484" width="4.625" style="97" customWidth="1"/>
    <col min="8485" max="8485" width="4.75" style="97" customWidth="1"/>
    <col min="8486" max="8486" width="5" style="97" customWidth="1"/>
    <col min="8487" max="8487" width="4.75" style="97" customWidth="1"/>
    <col min="8488" max="8488" width="5.125" style="97" customWidth="1"/>
    <col min="8489" max="8489" width="15.375" style="97" customWidth="1"/>
    <col min="8490" max="8704" width="9" style="97"/>
    <col min="8705" max="8705" width="4.375" style="97" customWidth="1"/>
    <col min="8706" max="8706" width="16.25" style="97" customWidth="1"/>
    <col min="8707" max="8707" width="13.5" style="97" customWidth="1"/>
    <col min="8708" max="8708" width="6.25" style="97" customWidth="1"/>
    <col min="8709" max="8709" width="5" style="97" customWidth="1"/>
    <col min="8710" max="8710" width="4.625" style="97" customWidth="1"/>
    <col min="8711" max="8712" width="4.5" style="97" customWidth="1"/>
    <col min="8713" max="8713" width="4.625" style="97" customWidth="1"/>
    <col min="8714" max="8714" width="4.5" style="97" customWidth="1"/>
    <col min="8715" max="8715" width="4.375" style="97" customWidth="1"/>
    <col min="8716" max="8716" width="4.625" style="97" customWidth="1"/>
    <col min="8717" max="8717" width="4.5" style="97" customWidth="1"/>
    <col min="8718" max="8719" width="4.625" style="97" customWidth="1"/>
    <col min="8720" max="8720" width="4.75" style="97" customWidth="1"/>
    <col min="8721" max="8721" width="5" style="97" customWidth="1"/>
    <col min="8722" max="8724" width="4.625" style="97" customWidth="1"/>
    <col min="8725" max="8725" width="4.875" style="97" customWidth="1"/>
    <col min="8726" max="8730" width="4.75" style="97" customWidth="1"/>
    <col min="8731" max="8731" width="4.625" style="97" customWidth="1"/>
    <col min="8732" max="8732" width="4.75" style="97" customWidth="1"/>
    <col min="8733" max="8733" width="4.5" style="97" customWidth="1"/>
    <col min="8734" max="8734" width="4.75" style="97" customWidth="1"/>
    <col min="8735" max="8737" width="4.5" style="97" customWidth="1"/>
    <col min="8738" max="8738" width="4.75" style="97" customWidth="1"/>
    <col min="8739" max="8739" width="4.875" style="97" customWidth="1"/>
    <col min="8740" max="8740" width="4.625" style="97" customWidth="1"/>
    <col min="8741" max="8741" width="4.75" style="97" customWidth="1"/>
    <col min="8742" max="8742" width="5" style="97" customWidth="1"/>
    <col min="8743" max="8743" width="4.75" style="97" customWidth="1"/>
    <col min="8744" max="8744" width="5.125" style="97" customWidth="1"/>
    <col min="8745" max="8745" width="15.375" style="97" customWidth="1"/>
    <col min="8746" max="8960" width="9" style="97"/>
    <col min="8961" max="8961" width="4.375" style="97" customWidth="1"/>
    <col min="8962" max="8962" width="16.25" style="97" customWidth="1"/>
    <col min="8963" max="8963" width="13.5" style="97" customWidth="1"/>
    <col min="8964" max="8964" width="6.25" style="97" customWidth="1"/>
    <col min="8965" max="8965" width="5" style="97" customWidth="1"/>
    <col min="8966" max="8966" width="4.625" style="97" customWidth="1"/>
    <col min="8967" max="8968" width="4.5" style="97" customWidth="1"/>
    <col min="8969" max="8969" width="4.625" style="97" customWidth="1"/>
    <col min="8970" max="8970" width="4.5" style="97" customWidth="1"/>
    <col min="8971" max="8971" width="4.375" style="97" customWidth="1"/>
    <col min="8972" max="8972" width="4.625" style="97" customWidth="1"/>
    <col min="8973" max="8973" width="4.5" style="97" customWidth="1"/>
    <col min="8974" max="8975" width="4.625" style="97" customWidth="1"/>
    <col min="8976" max="8976" width="4.75" style="97" customWidth="1"/>
    <col min="8977" max="8977" width="5" style="97" customWidth="1"/>
    <col min="8978" max="8980" width="4.625" style="97" customWidth="1"/>
    <col min="8981" max="8981" width="4.875" style="97" customWidth="1"/>
    <col min="8982" max="8986" width="4.75" style="97" customWidth="1"/>
    <col min="8987" max="8987" width="4.625" style="97" customWidth="1"/>
    <col min="8988" max="8988" width="4.75" style="97" customWidth="1"/>
    <col min="8989" max="8989" width="4.5" style="97" customWidth="1"/>
    <col min="8990" max="8990" width="4.75" style="97" customWidth="1"/>
    <col min="8991" max="8993" width="4.5" style="97" customWidth="1"/>
    <col min="8994" max="8994" width="4.75" style="97" customWidth="1"/>
    <col min="8995" max="8995" width="4.875" style="97" customWidth="1"/>
    <col min="8996" max="8996" width="4.625" style="97" customWidth="1"/>
    <col min="8997" max="8997" width="4.75" style="97" customWidth="1"/>
    <col min="8998" max="8998" width="5" style="97" customWidth="1"/>
    <col min="8999" max="8999" width="4.75" style="97" customWidth="1"/>
    <col min="9000" max="9000" width="5.125" style="97" customWidth="1"/>
    <col min="9001" max="9001" width="15.375" style="97" customWidth="1"/>
    <col min="9002" max="9216" width="9" style="97"/>
    <col min="9217" max="9217" width="4.375" style="97" customWidth="1"/>
    <col min="9218" max="9218" width="16.25" style="97" customWidth="1"/>
    <col min="9219" max="9219" width="13.5" style="97" customWidth="1"/>
    <col min="9220" max="9220" width="6.25" style="97" customWidth="1"/>
    <col min="9221" max="9221" width="5" style="97" customWidth="1"/>
    <col min="9222" max="9222" width="4.625" style="97" customWidth="1"/>
    <col min="9223" max="9224" width="4.5" style="97" customWidth="1"/>
    <col min="9225" max="9225" width="4.625" style="97" customWidth="1"/>
    <col min="9226" max="9226" width="4.5" style="97" customWidth="1"/>
    <col min="9227" max="9227" width="4.375" style="97" customWidth="1"/>
    <col min="9228" max="9228" width="4.625" style="97" customWidth="1"/>
    <col min="9229" max="9229" width="4.5" style="97" customWidth="1"/>
    <col min="9230" max="9231" width="4.625" style="97" customWidth="1"/>
    <col min="9232" max="9232" width="4.75" style="97" customWidth="1"/>
    <col min="9233" max="9233" width="5" style="97" customWidth="1"/>
    <col min="9234" max="9236" width="4.625" style="97" customWidth="1"/>
    <col min="9237" max="9237" width="4.875" style="97" customWidth="1"/>
    <col min="9238" max="9242" width="4.75" style="97" customWidth="1"/>
    <col min="9243" max="9243" width="4.625" style="97" customWidth="1"/>
    <col min="9244" max="9244" width="4.75" style="97" customWidth="1"/>
    <col min="9245" max="9245" width="4.5" style="97" customWidth="1"/>
    <col min="9246" max="9246" width="4.75" style="97" customWidth="1"/>
    <col min="9247" max="9249" width="4.5" style="97" customWidth="1"/>
    <col min="9250" max="9250" width="4.75" style="97" customWidth="1"/>
    <col min="9251" max="9251" width="4.875" style="97" customWidth="1"/>
    <col min="9252" max="9252" width="4.625" style="97" customWidth="1"/>
    <col min="9253" max="9253" width="4.75" style="97" customWidth="1"/>
    <col min="9254" max="9254" width="5" style="97" customWidth="1"/>
    <col min="9255" max="9255" width="4.75" style="97" customWidth="1"/>
    <col min="9256" max="9256" width="5.125" style="97" customWidth="1"/>
    <col min="9257" max="9257" width="15.375" style="97" customWidth="1"/>
    <col min="9258" max="9472" width="9" style="97"/>
    <col min="9473" max="9473" width="4.375" style="97" customWidth="1"/>
    <col min="9474" max="9474" width="16.25" style="97" customWidth="1"/>
    <col min="9475" max="9475" width="13.5" style="97" customWidth="1"/>
    <col min="9476" max="9476" width="6.25" style="97" customWidth="1"/>
    <col min="9477" max="9477" width="5" style="97" customWidth="1"/>
    <col min="9478" max="9478" width="4.625" style="97" customWidth="1"/>
    <col min="9479" max="9480" width="4.5" style="97" customWidth="1"/>
    <col min="9481" max="9481" width="4.625" style="97" customWidth="1"/>
    <col min="9482" max="9482" width="4.5" style="97" customWidth="1"/>
    <col min="9483" max="9483" width="4.375" style="97" customWidth="1"/>
    <col min="9484" max="9484" width="4.625" style="97" customWidth="1"/>
    <col min="9485" max="9485" width="4.5" style="97" customWidth="1"/>
    <col min="9486" max="9487" width="4.625" style="97" customWidth="1"/>
    <col min="9488" max="9488" width="4.75" style="97" customWidth="1"/>
    <col min="9489" max="9489" width="5" style="97" customWidth="1"/>
    <col min="9490" max="9492" width="4.625" style="97" customWidth="1"/>
    <col min="9493" max="9493" width="4.875" style="97" customWidth="1"/>
    <col min="9494" max="9498" width="4.75" style="97" customWidth="1"/>
    <col min="9499" max="9499" width="4.625" style="97" customWidth="1"/>
    <col min="9500" max="9500" width="4.75" style="97" customWidth="1"/>
    <col min="9501" max="9501" width="4.5" style="97" customWidth="1"/>
    <col min="9502" max="9502" width="4.75" style="97" customWidth="1"/>
    <col min="9503" max="9505" width="4.5" style="97" customWidth="1"/>
    <col min="9506" max="9506" width="4.75" style="97" customWidth="1"/>
    <col min="9507" max="9507" width="4.875" style="97" customWidth="1"/>
    <col min="9508" max="9508" width="4.625" style="97" customWidth="1"/>
    <col min="9509" max="9509" width="4.75" style="97" customWidth="1"/>
    <col min="9510" max="9510" width="5" style="97" customWidth="1"/>
    <col min="9511" max="9511" width="4.75" style="97" customWidth="1"/>
    <col min="9512" max="9512" width="5.125" style="97" customWidth="1"/>
    <col min="9513" max="9513" width="15.375" style="97" customWidth="1"/>
    <col min="9514" max="9728" width="9" style="97"/>
    <col min="9729" max="9729" width="4.375" style="97" customWidth="1"/>
    <col min="9730" max="9730" width="16.25" style="97" customWidth="1"/>
    <col min="9731" max="9731" width="13.5" style="97" customWidth="1"/>
    <col min="9732" max="9732" width="6.25" style="97" customWidth="1"/>
    <col min="9733" max="9733" width="5" style="97" customWidth="1"/>
    <col min="9734" max="9734" width="4.625" style="97" customWidth="1"/>
    <col min="9735" max="9736" width="4.5" style="97" customWidth="1"/>
    <col min="9737" max="9737" width="4.625" style="97" customWidth="1"/>
    <col min="9738" max="9738" width="4.5" style="97" customWidth="1"/>
    <col min="9739" max="9739" width="4.375" style="97" customWidth="1"/>
    <col min="9740" max="9740" width="4.625" style="97" customWidth="1"/>
    <col min="9741" max="9741" width="4.5" style="97" customWidth="1"/>
    <col min="9742" max="9743" width="4.625" style="97" customWidth="1"/>
    <col min="9744" max="9744" width="4.75" style="97" customWidth="1"/>
    <col min="9745" max="9745" width="5" style="97" customWidth="1"/>
    <col min="9746" max="9748" width="4.625" style="97" customWidth="1"/>
    <col min="9749" max="9749" width="4.875" style="97" customWidth="1"/>
    <col min="9750" max="9754" width="4.75" style="97" customWidth="1"/>
    <col min="9755" max="9755" width="4.625" style="97" customWidth="1"/>
    <col min="9756" max="9756" width="4.75" style="97" customWidth="1"/>
    <col min="9757" max="9757" width="4.5" style="97" customWidth="1"/>
    <col min="9758" max="9758" width="4.75" style="97" customWidth="1"/>
    <col min="9759" max="9761" width="4.5" style="97" customWidth="1"/>
    <col min="9762" max="9762" width="4.75" style="97" customWidth="1"/>
    <col min="9763" max="9763" width="4.875" style="97" customWidth="1"/>
    <col min="9764" max="9764" width="4.625" style="97" customWidth="1"/>
    <col min="9765" max="9765" width="4.75" style="97" customWidth="1"/>
    <col min="9766" max="9766" width="5" style="97" customWidth="1"/>
    <col min="9767" max="9767" width="4.75" style="97" customWidth="1"/>
    <col min="9768" max="9768" width="5.125" style="97" customWidth="1"/>
    <col min="9769" max="9769" width="15.375" style="97" customWidth="1"/>
    <col min="9770" max="9984" width="9" style="97"/>
    <col min="9985" max="9985" width="4.375" style="97" customWidth="1"/>
    <col min="9986" max="9986" width="16.25" style="97" customWidth="1"/>
    <col min="9987" max="9987" width="13.5" style="97" customWidth="1"/>
    <col min="9988" max="9988" width="6.25" style="97" customWidth="1"/>
    <col min="9989" max="9989" width="5" style="97" customWidth="1"/>
    <col min="9990" max="9990" width="4.625" style="97" customWidth="1"/>
    <col min="9991" max="9992" width="4.5" style="97" customWidth="1"/>
    <col min="9993" max="9993" width="4.625" style="97" customWidth="1"/>
    <col min="9994" max="9994" width="4.5" style="97" customWidth="1"/>
    <col min="9995" max="9995" width="4.375" style="97" customWidth="1"/>
    <col min="9996" max="9996" width="4.625" style="97" customWidth="1"/>
    <col min="9997" max="9997" width="4.5" style="97" customWidth="1"/>
    <col min="9998" max="9999" width="4.625" style="97" customWidth="1"/>
    <col min="10000" max="10000" width="4.75" style="97" customWidth="1"/>
    <col min="10001" max="10001" width="5" style="97" customWidth="1"/>
    <col min="10002" max="10004" width="4.625" style="97" customWidth="1"/>
    <col min="10005" max="10005" width="4.875" style="97" customWidth="1"/>
    <col min="10006" max="10010" width="4.75" style="97" customWidth="1"/>
    <col min="10011" max="10011" width="4.625" style="97" customWidth="1"/>
    <col min="10012" max="10012" width="4.75" style="97" customWidth="1"/>
    <col min="10013" max="10013" width="4.5" style="97" customWidth="1"/>
    <col min="10014" max="10014" width="4.75" style="97" customWidth="1"/>
    <col min="10015" max="10017" width="4.5" style="97" customWidth="1"/>
    <col min="10018" max="10018" width="4.75" style="97" customWidth="1"/>
    <col min="10019" max="10019" width="4.875" style="97" customWidth="1"/>
    <col min="10020" max="10020" width="4.625" style="97" customWidth="1"/>
    <col min="10021" max="10021" width="4.75" style="97" customWidth="1"/>
    <col min="10022" max="10022" width="5" style="97" customWidth="1"/>
    <col min="10023" max="10023" width="4.75" style="97" customWidth="1"/>
    <col min="10024" max="10024" width="5.125" style="97" customWidth="1"/>
    <col min="10025" max="10025" width="15.375" style="97" customWidth="1"/>
    <col min="10026" max="10240" width="9" style="97"/>
    <col min="10241" max="10241" width="4.375" style="97" customWidth="1"/>
    <col min="10242" max="10242" width="16.25" style="97" customWidth="1"/>
    <col min="10243" max="10243" width="13.5" style="97" customWidth="1"/>
    <col min="10244" max="10244" width="6.25" style="97" customWidth="1"/>
    <col min="10245" max="10245" width="5" style="97" customWidth="1"/>
    <col min="10246" max="10246" width="4.625" style="97" customWidth="1"/>
    <col min="10247" max="10248" width="4.5" style="97" customWidth="1"/>
    <col min="10249" max="10249" width="4.625" style="97" customWidth="1"/>
    <col min="10250" max="10250" width="4.5" style="97" customWidth="1"/>
    <col min="10251" max="10251" width="4.375" style="97" customWidth="1"/>
    <col min="10252" max="10252" width="4.625" style="97" customWidth="1"/>
    <col min="10253" max="10253" width="4.5" style="97" customWidth="1"/>
    <col min="10254" max="10255" width="4.625" style="97" customWidth="1"/>
    <col min="10256" max="10256" width="4.75" style="97" customWidth="1"/>
    <col min="10257" max="10257" width="5" style="97" customWidth="1"/>
    <col min="10258" max="10260" width="4.625" style="97" customWidth="1"/>
    <col min="10261" max="10261" width="4.875" style="97" customWidth="1"/>
    <col min="10262" max="10266" width="4.75" style="97" customWidth="1"/>
    <col min="10267" max="10267" width="4.625" style="97" customWidth="1"/>
    <col min="10268" max="10268" width="4.75" style="97" customWidth="1"/>
    <col min="10269" max="10269" width="4.5" style="97" customWidth="1"/>
    <col min="10270" max="10270" width="4.75" style="97" customWidth="1"/>
    <col min="10271" max="10273" width="4.5" style="97" customWidth="1"/>
    <col min="10274" max="10274" width="4.75" style="97" customWidth="1"/>
    <col min="10275" max="10275" width="4.875" style="97" customWidth="1"/>
    <col min="10276" max="10276" width="4.625" style="97" customWidth="1"/>
    <col min="10277" max="10277" width="4.75" style="97" customWidth="1"/>
    <col min="10278" max="10278" width="5" style="97" customWidth="1"/>
    <col min="10279" max="10279" width="4.75" style="97" customWidth="1"/>
    <col min="10280" max="10280" width="5.125" style="97" customWidth="1"/>
    <col min="10281" max="10281" width="15.375" style="97" customWidth="1"/>
    <col min="10282" max="10496" width="9" style="97"/>
    <col min="10497" max="10497" width="4.375" style="97" customWidth="1"/>
    <col min="10498" max="10498" width="16.25" style="97" customWidth="1"/>
    <col min="10499" max="10499" width="13.5" style="97" customWidth="1"/>
    <col min="10500" max="10500" width="6.25" style="97" customWidth="1"/>
    <col min="10501" max="10501" width="5" style="97" customWidth="1"/>
    <col min="10502" max="10502" width="4.625" style="97" customWidth="1"/>
    <col min="10503" max="10504" width="4.5" style="97" customWidth="1"/>
    <col min="10505" max="10505" width="4.625" style="97" customWidth="1"/>
    <col min="10506" max="10506" width="4.5" style="97" customWidth="1"/>
    <col min="10507" max="10507" width="4.375" style="97" customWidth="1"/>
    <col min="10508" max="10508" width="4.625" style="97" customWidth="1"/>
    <col min="10509" max="10509" width="4.5" style="97" customWidth="1"/>
    <col min="10510" max="10511" width="4.625" style="97" customWidth="1"/>
    <col min="10512" max="10512" width="4.75" style="97" customWidth="1"/>
    <col min="10513" max="10513" width="5" style="97" customWidth="1"/>
    <col min="10514" max="10516" width="4.625" style="97" customWidth="1"/>
    <col min="10517" max="10517" width="4.875" style="97" customWidth="1"/>
    <col min="10518" max="10522" width="4.75" style="97" customWidth="1"/>
    <col min="10523" max="10523" width="4.625" style="97" customWidth="1"/>
    <col min="10524" max="10524" width="4.75" style="97" customWidth="1"/>
    <col min="10525" max="10525" width="4.5" style="97" customWidth="1"/>
    <col min="10526" max="10526" width="4.75" style="97" customWidth="1"/>
    <col min="10527" max="10529" width="4.5" style="97" customWidth="1"/>
    <col min="10530" max="10530" width="4.75" style="97" customWidth="1"/>
    <col min="10531" max="10531" width="4.875" style="97" customWidth="1"/>
    <col min="10532" max="10532" width="4.625" style="97" customWidth="1"/>
    <col min="10533" max="10533" width="4.75" style="97" customWidth="1"/>
    <col min="10534" max="10534" width="5" style="97" customWidth="1"/>
    <col min="10535" max="10535" width="4.75" style="97" customWidth="1"/>
    <col min="10536" max="10536" width="5.125" style="97" customWidth="1"/>
    <col min="10537" max="10537" width="15.375" style="97" customWidth="1"/>
    <col min="10538" max="10752" width="9" style="97"/>
    <col min="10753" max="10753" width="4.375" style="97" customWidth="1"/>
    <col min="10754" max="10754" width="16.25" style="97" customWidth="1"/>
    <col min="10755" max="10755" width="13.5" style="97" customWidth="1"/>
    <col min="10756" max="10756" width="6.25" style="97" customWidth="1"/>
    <col min="10757" max="10757" width="5" style="97" customWidth="1"/>
    <col min="10758" max="10758" width="4.625" style="97" customWidth="1"/>
    <col min="10759" max="10760" width="4.5" style="97" customWidth="1"/>
    <col min="10761" max="10761" width="4.625" style="97" customWidth="1"/>
    <col min="10762" max="10762" width="4.5" style="97" customWidth="1"/>
    <col min="10763" max="10763" width="4.375" style="97" customWidth="1"/>
    <col min="10764" max="10764" width="4.625" style="97" customWidth="1"/>
    <col min="10765" max="10765" width="4.5" style="97" customWidth="1"/>
    <col min="10766" max="10767" width="4.625" style="97" customWidth="1"/>
    <col min="10768" max="10768" width="4.75" style="97" customWidth="1"/>
    <col min="10769" max="10769" width="5" style="97" customWidth="1"/>
    <col min="10770" max="10772" width="4.625" style="97" customWidth="1"/>
    <col min="10773" max="10773" width="4.875" style="97" customWidth="1"/>
    <col min="10774" max="10778" width="4.75" style="97" customWidth="1"/>
    <col min="10779" max="10779" width="4.625" style="97" customWidth="1"/>
    <col min="10780" max="10780" width="4.75" style="97" customWidth="1"/>
    <col min="10781" max="10781" width="4.5" style="97" customWidth="1"/>
    <col min="10782" max="10782" width="4.75" style="97" customWidth="1"/>
    <col min="10783" max="10785" width="4.5" style="97" customWidth="1"/>
    <col min="10786" max="10786" width="4.75" style="97" customWidth="1"/>
    <col min="10787" max="10787" width="4.875" style="97" customWidth="1"/>
    <col min="10788" max="10788" width="4.625" style="97" customWidth="1"/>
    <col min="10789" max="10789" width="4.75" style="97" customWidth="1"/>
    <col min="10790" max="10790" width="5" style="97" customWidth="1"/>
    <col min="10791" max="10791" width="4.75" style="97" customWidth="1"/>
    <col min="10792" max="10792" width="5.125" style="97" customWidth="1"/>
    <col min="10793" max="10793" width="15.375" style="97" customWidth="1"/>
    <col min="10794" max="11008" width="9" style="97"/>
    <col min="11009" max="11009" width="4.375" style="97" customWidth="1"/>
    <col min="11010" max="11010" width="16.25" style="97" customWidth="1"/>
    <col min="11011" max="11011" width="13.5" style="97" customWidth="1"/>
    <col min="11012" max="11012" width="6.25" style="97" customWidth="1"/>
    <col min="11013" max="11013" width="5" style="97" customWidth="1"/>
    <col min="11014" max="11014" width="4.625" style="97" customWidth="1"/>
    <col min="11015" max="11016" width="4.5" style="97" customWidth="1"/>
    <col min="11017" max="11017" width="4.625" style="97" customWidth="1"/>
    <col min="11018" max="11018" width="4.5" style="97" customWidth="1"/>
    <col min="11019" max="11019" width="4.375" style="97" customWidth="1"/>
    <col min="11020" max="11020" width="4.625" style="97" customWidth="1"/>
    <col min="11021" max="11021" width="4.5" style="97" customWidth="1"/>
    <col min="11022" max="11023" width="4.625" style="97" customWidth="1"/>
    <col min="11024" max="11024" width="4.75" style="97" customWidth="1"/>
    <col min="11025" max="11025" width="5" style="97" customWidth="1"/>
    <col min="11026" max="11028" width="4.625" style="97" customWidth="1"/>
    <col min="11029" max="11029" width="4.875" style="97" customWidth="1"/>
    <col min="11030" max="11034" width="4.75" style="97" customWidth="1"/>
    <col min="11035" max="11035" width="4.625" style="97" customWidth="1"/>
    <col min="11036" max="11036" width="4.75" style="97" customWidth="1"/>
    <col min="11037" max="11037" width="4.5" style="97" customWidth="1"/>
    <col min="11038" max="11038" width="4.75" style="97" customWidth="1"/>
    <col min="11039" max="11041" width="4.5" style="97" customWidth="1"/>
    <col min="11042" max="11042" width="4.75" style="97" customWidth="1"/>
    <col min="11043" max="11043" width="4.875" style="97" customWidth="1"/>
    <col min="11044" max="11044" width="4.625" style="97" customWidth="1"/>
    <col min="11045" max="11045" width="4.75" style="97" customWidth="1"/>
    <col min="11046" max="11046" width="5" style="97" customWidth="1"/>
    <col min="11047" max="11047" width="4.75" style="97" customWidth="1"/>
    <col min="11048" max="11048" width="5.125" style="97" customWidth="1"/>
    <col min="11049" max="11049" width="15.375" style="97" customWidth="1"/>
    <col min="11050" max="11264" width="9" style="97"/>
    <col min="11265" max="11265" width="4.375" style="97" customWidth="1"/>
    <col min="11266" max="11266" width="16.25" style="97" customWidth="1"/>
    <col min="11267" max="11267" width="13.5" style="97" customWidth="1"/>
    <col min="11268" max="11268" width="6.25" style="97" customWidth="1"/>
    <col min="11269" max="11269" width="5" style="97" customWidth="1"/>
    <col min="11270" max="11270" width="4.625" style="97" customWidth="1"/>
    <col min="11271" max="11272" width="4.5" style="97" customWidth="1"/>
    <col min="11273" max="11273" width="4.625" style="97" customWidth="1"/>
    <col min="11274" max="11274" width="4.5" style="97" customWidth="1"/>
    <col min="11275" max="11275" width="4.375" style="97" customWidth="1"/>
    <col min="11276" max="11276" width="4.625" style="97" customWidth="1"/>
    <col min="11277" max="11277" width="4.5" style="97" customWidth="1"/>
    <col min="11278" max="11279" width="4.625" style="97" customWidth="1"/>
    <col min="11280" max="11280" width="4.75" style="97" customWidth="1"/>
    <col min="11281" max="11281" width="5" style="97" customWidth="1"/>
    <col min="11282" max="11284" width="4.625" style="97" customWidth="1"/>
    <col min="11285" max="11285" width="4.875" style="97" customWidth="1"/>
    <col min="11286" max="11290" width="4.75" style="97" customWidth="1"/>
    <col min="11291" max="11291" width="4.625" style="97" customWidth="1"/>
    <col min="11292" max="11292" width="4.75" style="97" customWidth="1"/>
    <col min="11293" max="11293" width="4.5" style="97" customWidth="1"/>
    <col min="11294" max="11294" width="4.75" style="97" customWidth="1"/>
    <col min="11295" max="11297" width="4.5" style="97" customWidth="1"/>
    <col min="11298" max="11298" width="4.75" style="97" customWidth="1"/>
    <col min="11299" max="11299" width="4.875" style="97" customWidth="1"/>
    <col min="11300" max="11300" width="4.625" style="97" customWidth="1"/>
    <col min="11301" max="11301" width="4.75" style="97" customWidth="1"/>
    <col min="11302" max="11302" width="5" style="97" customWidth="1"/>
    <col min="11303" max="11303" width="4.75" style="97" customWidth="1"/>
    <col min="11304" max="11304" width="5.125" style="97" customWidth="1"/>
    <col min="11305" max="11305" width="15.375" style="97" customWidth="1"/>
    <col min="11306" max="11520" width="9" style="97"/>
    <col min="11521" max="11521" width="4.375" style="97" customWidth="1"/>
    <col min="11522" max="11522" width="16.25" style="97" customWidth="1"/>
    <col min="11523" max="11523" width="13.5" style="97" customWidth="1"/>
    <col min="11524" max="11524" width="6.25" style="97" customWidth="1"/>
    <col min="11525" max="11525" width="5" style="97" customWidth="1"/>
    <col min="11526" max="11526" width="4.625" style="97" customWidth="1"/>
    <col min="11527" max="11528" width="4.5" style="97" customWidth="1"/>
    <col min="11529" max="11529" width="4.625" style="97" customWidth="1"/>
    <col min="11530" max="11530" width="4.5" style="97" customWidth="1"/>
    <col min="11531" max="11531" width="4.375" style="97" customWidth="1"/>
    <col min="11532" max="11532" width="4.625" style="97" customWidth="1"/>
    <col min="11533" max="11533" width="4.5" style="97" customWidth="1"/>
    <col min="11534" max="11535" width="4.625" style="97" customWidth="1"/>
    <col min="11536" max="11536" width="4.75" style="97" customWidth="1"/>
    <col min="11537" max="11537" width="5" style="97" customWidth="1"/>
    <col min="11538" max="11540" width="4.625" style="97" customWidth="1"/>
    <col min="11541" max="11541" width="4.875" style="97" customWidth="1"/>
    <col min="11542" max="11546" width="4.75" style="97" customWidth="1"/>
    <col min="11547" max="11547" width="4.625" style="97" customWidth="1"/>
    <col min="11548" max="11548" width="4.75" style="97" customWidth="1"/>
    <col min="11549" max="11549" width="4.5" style="97" customWidth="1"/>
    <col min="11550" max="11550" width="4.75" style="97" customWidth="1"/>
    <col min="11551" max="11553" width="4.5" style="97" customWidth="1"/>
    <col min="11554" max="11554" width="4.75" style="97" customWidth="1"/>
    <col min="11555" max="11555" width="4.875" style="97" customWidth="1"/>
    <col min="11556" max="11556" width="4.625" style="97" customWidth="1"/>
    <col min="11557" max="11557" width="4.75" style="97" customWidth="1"/>
    <col min="11558" max="11558" width="5" style="97" customWidth="1"/>
    <col min="11559" max="11559" width="4.75" style="97" customWidth="1"/>
    <col min="11560" max="11560" width="5.125" style="97" customWidth="1"/>
    <col min="11561" max="11561" width="15.375" style="97" customWidth="1"/>
    <col min="11562" max="11776" width="9" style="97"/>
    <col min="11777" max="11777" width="4.375" style="97" customWidth="1"/>
    <col min="11778" max="11778" width="16.25" style="97" customWidth="1"/>
    <col min="11779" max="11779" width="13.5" style="97" customWidth="1"/>
    <col min="11780" max="11780" width="6.25" style="97" customWidth="1"/>
    <col min="11781" max="11781" width="5" style="97" customWidth="1"/>
    <col min="11782" max="11782" width="4.625" style="97" customWidth="1"/>
    <col min="11783" max="11784" width="4.5" style="97" customWidth="1"/>
    <col min="11785" max="11785" width="4.625" style="97" customWidth="1"/>
    <col min="11786" max="11786" width="4.5" style="97" customWidth="1"/>
    <col min="11787" max="11787" width="4.375" style="97" customWidth="1"/>
    <col min="11788" max="11788" width="4.625" style="97" customWidth="1"/>
    <col min="11789" max="11789" width="4.5" style="97" customWidth="1"/>
    <col min="11790" max="11791" width="4.625" style="97" customWidth="1"/>
    <col min="11792" max="11792" width="4.75" style="97" customWidth="1"/>
    <col min="11793" max="11793" width="5" style="97" customWidth="1"/>
    <col min="11794" max="11796" width="4.625" style="97" customWidth="1"/>
    <col min="11797" max="11797" width="4.875" style="97" customWidth="1"/>
    <col min="11798" max="11802" width="4.75" style="97" customWidth="1"/>
    <col min="11803" max="11803" width="4.625" style="97" customWidth="1"/>
    <col min="11804" max="11804" width="4.75" style="97" customWidth="1"/>
    <col min="11805" max="11805" width="4.5" style="97" customWidth="1"/>
    <col min="11806" max="11806" width="4.75" style="97" customWidth="1"/>
    <col min="11807" max="11809" width="4.5" style="97" customWidth="1"/>
    <col min="11810" max="11810" width="4.75" style="97" customWidth="1"/>
    <col min="11811" max="11811" width="4.875" style="97" customWidth="1"/>
    <col min="11812" max="11812" width="4.625" style="97" customWidth="1"/>
    <col min="11813" max="11813" width="4.75" style="97" customWidth="1"/>
    <col min="11814" max="11814" width="5" style="97" customWidth="1"/>
    <col min="11815" max="11815" width="4.75" style="97" customWidth="1"/>
    <col min="11816" max="11816" width="5.125" style="97" customWidth="1"/>
    <col min="11817" max="11817" width="15.375" style="97" customWidth="1"/>
    <col min="11818" max="12032" width="9" style="97"/>
    <col min="12033" max="12033" width="4.375" style="97" customWidth="1"/>
    <col min="12034" max="12034" width="16.25" style="97" customWidth="1"/>
    <col min="12035" max="12035" width="13.5" style="97" customWidth="1"/>
    <col min="12036" max="12036" width="6.25" style="97" customWidth="1"/>
    <col min="12037" max="12037" width="5" style="97" customWidth="1"/>
    <col min="12038" max="12038" width="4.625" style="97" customWidth="1"/>
    <col min="12039" max="12040" width="4.5" style="97" customWidth="1"/>
    <col min="12041" max="12041" width="4.625" style="97" customWidth="1"/>
    <col min="12042" max="12042" width="4.5" style="97" customWidth="1"/>
    <col min="12043" max="12043" width="4.375" style="97" customWidth="1"/>
    <col min="12044" max="12044" width="4.625" style="97" customWidth="1"/>
    <col min="12045" max="12045" width="4.5" style="97" customWidth="1"/>
    <col min="12046" max="12047" width="4.625" style="97" customWidth="1"/>
    <col min="12048" max="12048" width="4.75" style="97" customWidth="1"/>
    <col min="12049" max="12049" width="5" style="97" customWidth="1"/>
    <col min="12050" max="12052" width="4.625" style="97" customWidth="1"/>
    <col min="12053" max="12053" width="4.875" style="97" customWidth="1"/>
    <col min="12054" max="12058" width="4.75" style="97" customWidth="1"/>
    <col min="12059" max="12059" width="4.625" style="97" customWidth="1"/>
    <col min="12060" max="12060" width="4.75" style="97" customWidth="1"/>
    <col min="12061" max="12061" width="4.5" style="97" customWidth="1"/>
    <col min="12062" max="12062" width="4.75" style="97" customWidth="1"/>
    <col min="12063" max="12065" width="4.5" style="97" customWidth="1"/>
    <col min="12066" max="12066" width="4.75" style="97" customWidth="1"/>
    <col min="12067" max="12067" width="4.875" style="97" customWidth="1"/>
    <col min="12068" max="12068" width="4.625" style="97" customWidth="1"/>
    <col min="12069" max="12069" width="4.75" style="97" customWidth="1"/>
    <col min="12070" max="12070" width="5" style="97" customWidth="1"/>
    <col min="12071" max="12071" width="4.75" style="97" customWidth="1"/>
    <col min="12072" max="12072" width="5.125" style="97" customWidth="1"/>
    <col min="12073" max="12073" width="15.375" style="97" customWidth="1"/>
    <col min="12074" max="12288" width="9" style="97"/>
    <col min="12289" max="12289" width="4.375" style="97" customWidth="1"/>
    <col min="12290" max="12290" width="16.25" style="97" customWidth="1"/>
    <col min="12291" max="12291" width="13.5" style="97" customWidth="1"/>
    <col min="12292" max="12292" width="6.25" style="97" customWidth="1"/>
    <col min="12293" max="12293" width="5" style="97" customWidth="1"/>
    <col min="12294" max="12294" width="4.625" style="97" customWidth="1"/>
    <col min="12295" max="12296" width="4.5" style="97" customWidth="1"/>
    <col min="12297" max="12297" width="4.625" style="97" customWidth="1"/>
    <col min="12298" max="12298" width="4.5" style="97" customWidth="1"/>
    <col min="12299" max="12299" width="4.375" style="97" customWidth="1"/>
    <col min="12300" max="12300" width="4.625" style="97" customWidth="1"/>
    <col min="12301" max="12301" width="4.5" style="97" customWidth="1"/>
    <col min="12302" max="12303" width="4.625" style="97" customWidth="1"/>
    <col min="12304" max="12304" width="4.75" style="97" customWidth="1"/>
    <col min="12305" max="12305" width="5" style="97" customWidth="1"/>
    <col min="12306" max="12308" width="4.625" style="97" customWidth="1"/>
    <col min="12309" max="12309" width="4.875" style="97" customWidth="1"/>
    <col min="12310" max="12314" width="4.75" style="97" customWidth="1"/>
    <col min="12315" max="12315" width="4.625" style="97" customWidth="1"/>
    <col min="12316" max="12316" width="4.75" style="97" customWidth="1"/>
    <col min="12317" max="12317" width="4.5" style="97" customWidth="1"/>
    <col min="12318" max="12318" width="4.75" style="97" customWidth="1"/>
    <col min="12319" max="12321" width="4.5" style="97" customWidth="1"/>
    <col min="12322" max="12322" width="4.75" style="97" customWidth="1"/>
    <col min="12323" max="12323" width="4.875" style="97" customWidth="1"/>
    <col min="12324" max="12324" width="4.625" style="97" customWidth="1"/>
    <col min="12325" max="12325" width="4.75" style="97" customWidth="1"/>
    <col min="12326" max="12326" width="5" style="97" customWidth="1"/>
    <col min="12327" max="12327" width="4.75" style="97" customWidth="1"/>
    <col min="12328" max="12328" width="5.125" style="97" customWidth="1"/>
    <col min="12329" max="12329" width="15.375" style="97" customWidth="1"/>
    <col min="12330" max="12544" width="9" style="97"/>
    <col min="12545" max="12545" width="4.375" style="97" customWidth="1"/>
    <col min="12546" max="12546" width="16.25" style="97" customWidth="1"/>
    <col min="12547" max="12547" width="13.5" style="97" customWidth="1"/>
    <col min="12548" max="12548" width="6.25" style="97" customWidth="1"/>
    <col min="12549" max="12549" width="5" style="97" customWidth="1"/>
    <col min="12550" max="12550" width="4.625" style="97" customWidth="1"/>
    <col min="12551" max="12552" width="4.5" style="97" customWidth="1"/>
    <col min="12553" max="12553" width="4.625" style="97" customWidth="1"/>
    <col min="12554" max="12554" width="4.5" style="97" customWidth="1"/>
    <col min="12555" max="12555" width="4.375" style="97" customWidth="1"/>
    <col min="12556" max="12556" width="4.625" style="97" customWidth="1"/>
    <col min="12557" max="12557" width="4.5" style="97" customWidth="1"/>
    <col min="12558" max="12559" width="4.625" style="97" customWidth="1"/>
    <col min="12560" max="12560" width="4.75" style="97" customWidth="1"/>
    <col min="12561" max="12561" width="5" style="97" customWidth="1"/>
    <col min="12562" max="12564" width="4.625" style="97" customWidth="1"/>
    <col min="12565" max="12565" width="4.875" style="97" customWidth="1"/>
    <col min="12566" max="12570" width="4.75" style="97" customWidth="1"/>
    <col min="12571" max="12571" width="4.625" style="97" customWidth="1"/>
    <col min="12572" max="12572" width="4.75" style="97" customWidth="1"/>
    <col min="12573" max="12573" width="4.5" style="97" customWidth="1"/>
    <col min="12574" max="12574" width="4.75" style="97" customWidth="1"/>
    <col min="12575" max="12577" width="4.5" style="97" customWidth="1"/>
    <col min="12578" max="12578" width="4.75" style="97" customWidth="1"/>
    <col min="12579" max="12579" width="4.875" style="97" customWidth="1"/>
    <col min="12580" max="12580" width="4.625" style="97" customWidth="1"/>
    <col min="12581" max="12581" width="4.75" style="97" customWidth="1"/>
    <col min="12582" max="12582" width="5" style="97" customWidth="1"/>
    <col min="12583" max="12583" width="4.75" style="97" customWidth="1"/>
    <col min="12584" max="12584" width="5.125" style="97" customWidth="1"/>
    <col min="12585" max="12585" width="15.375" style="97" customWidth="1"/>
    <col min="12586" max="12800" width="9" style="97"/>
    <col min="12801" max="12801" width="4.375" style="97" customWidth="1"/>
    <col min="12802" max="12802" width="16.25" style="97" customWidth="1"/>
    <col min="12803" max="12803" width="13.5" style="97" customWidth="1"/>
    <col min="12804" max="12804" width="6.25" style="97" customWidth="1"/>
    <col min="12805" max="12805" width="5" style="97" customWidth="1"/>
    <col min="12806" max="12806" width="4.625" style="97" customWidth="1"/>
    <col min="12807" max="12808" width="4.5" style="97" customWidth="1"/>
    <col min="12809" max="12809" width="4.625" style="97" customWidth="1"/>
    <col min="12810" max="12810" width="4.5" style="97" customWidth="1"/>
    <col min="12811" max="12811" width="4.375" style="97" customWidth="1"/>
    <col min="12812" max="12812" width="4.625" style="97" customWidth="1"/>
    <col min="12813" max="12813" width="4.5" style="97" customWidth="1"/>
    <col min="12814" max="12815" width="4.625" style="97" customWidth="1"/>
    <col min="12816" max="12816" width="4.75" style="97" customWidth="1"/>
    <col min="12817" max="12817" width="5" style="97" customWidth="1"/>
    <col min="12818" max="12820" width="4.625" style="97" customWidth="1"/>
    <col min="12821" max="12821" width="4.875" style="97" customWidth="1"/>
    <col min="12822" max="12826" width="4.75" style="97" customWidth="1"/>
    <col min="12827" max="12827" width="4.625" style="97" customWidth="1"/>
    <col min="12828" max="12828" width="4.75" style="97" customWidth="1"/>
    <col min="12829" max="12829" width="4.5" style="97" customWidth="1"/>
    <col min="12830" max="12830" width="4.75" style="97" customWidth="1"/>
    <col min="12831" max="12833" width="4.5" style="97" customWidth="1"/>
    <col min="12834" max="12834" width="4.75" style="97" customWidth="1"/>
    <col min="12835" max="12835" width="4.875" style="97" customWidth="1"/>
    <col min="12836" max="12836" width="4.625" style="97" customWidth="1"/>
    <col min="12837" max="12837" width="4.75" style="97" customWidth="1"/>
    <col min="12838" max="12838" width="5" style="97" customWidth="1"/>
    <col min="12839" max="12839" width="4.75" style="97" customWidth="1"/>
    <col min="12840" max="12840" width="5.125" style="97" customWidth="1"/>
    <col min="12841" max="12841" width="15.375" style="97" customWidth="1"/>
    <col min="12842" max="13056" width="9" style="97"/>
    <col min="13057" max="13057" width="4.375" style="97" customWidth="1"/>
    <col min="13058" max="13058" width="16.25" style="97" customWidth="1"/>
    <col min="13059" max="13059" width="13.5" style="97" customWidth="1"/>
    <col min="13060" max="13060" width="6.25" style="97" customWidth="1"/>
    <col min="13061" max="13061" width="5" style="97" customWidth="1"/>
    <col min="13062" max="13062" width="4.625" style="97" customWidth="1"/>
    <col min="13063" max="13064" width="4.5" style="97" customWidth="1"/>
    <col min="13065" max="13065" width="4.625" style="97" customWidth="1"/>
    <col min="13066" max="13066" width="4.5" style="97" customWidth="1"/>
    <col min="13067" max="13067" width="4.375" style="97" customWidth="1"/>
    <col min="13068" max="13068" width="4.625" style="97" customWidth="1"/>
    <col min="13069" max="13069" width="4.5" style="97" customWidth="1"/>
    <col min="13070" max="13071" width="4.625" style="97" customWidth="1"/>
    <col min="13072" max="13072" width="4.75" style="97" customWidth="1"/>
    <col min="13073" max="13073" width="5" style="97" customWidth="1"/>
    <col min="13074" max="13076" width="4.625" style="97" customWidth="1"/>
    <col min="13077" max="13077" width="4.875" style="97" customWidth="1"/>
    <col min="13078" max="13082" width="4.75" style="97" customWidth="1"/>
    <col min="13083" max="13083" width="4.625" style="97" customWidth="1"/>
    <col min="13084" max="13084" width="4.75" style="97" customWidth="1"/>
    <col min="13085" max="13085" width="4.5" style="97" customWidth="1"/>
    <col min="13086" max="13086" width="4.75" style="97" customWidth="1"/>
    <col min="13087" max="13089" width="4.5" style="97" customWidth="1"/>
    <col min="13090" max="13090" width="4.75" style="97" customWidth="1"/>
    <col min="13091" max="13091" width="4.875" style="97" customWidth="1"/>
    <col min="13092" max="13092" width="4.625" style="97" customWidth="1"/>
    <col min="13093" max="13093" width="4.75" style="97" customWidth="1"/>
    <col min="13094" max="13094" width="5" style="97" customWidth="1"/>
    <col min="13095" max="13095" width="4.75" style="97" customWidth="1"/>
    <col min="13096" max="13096" width="5.125" style="97" customWidth="1"/>
    <col min="13097" max="13097" width="15.375" style="97" customWidth="1"/>
    <col min="13098" max="13312" width="9" style="97"/>
    <col min="13313" max="13313" width="4.375" style="97" customWidth="1"/>
    <col min="13314" max="13314" width="16.25" style="97" customWidth="1"/>
    <col min="13315" max="13315" width="13.5" style="97" customWidth="1"/>
    <col min="13316" max="13316" width="6.25" style="97" customWidth="1"/>
    <col min="13317" max="13317" width="5" style="97" customWidth="1"/>
    <col min="13318" max="13318" width="4.625" style="97" customWidth="1"/>
    <col min="13319" max="13320" width="4.5" style="97" customWidth="1"/>
    <col min="13321" max="13321" width="4.625" style="97" customWidth="1"/>
    <col min="13322" max="13322" width="4.5" style="97" customWidth="1"/>
    <col min="13323" max="13323" width="4.375" style="97" customWidth="1"/>
    <col min="13324" max="13324" width="4.625" style="97" customWidth="1"/>
    <col min="13325" max="13325" width="4.5" style="97" customWidth="1"/>
    <col min="13326" max="13327" width="4.625" style="97" customWidth="1"/>
    <col min="13328" max="13328" width="4.75" style="97" customWidth="1"/>
    <col min="13329" max="13329" width="5" style="97" customWidth="1"/>
    <col min="13330" max="13332" width="4.625" style="97" customWidth="1"/>
    <col min="13333" max="13333" width="4.875" style="97" customWidth="1"/>
    <col min="13334" max="13338" width="4.75" style="97" customWidth="1"/>
    <col min="13339" max="13339" width="4.625" style="97" customWidth="1"/>
    <col min="13340" max="13340" width="4.75" style="97" customWidth="1"/>
    <col min="13341" max="13341" width="4.5" style="97" customWidth="1"/>
    <col min="13342" max="13342" width="4.75" style="97" customWidth="1"/>
    <col min="13343" max="13345" width="4.5" style="97" customWidth="1"/>
    <col min="13346" max="13346" width="4.75" style="97" customWidth="1"/>
    <col min="13347" max="13347" width="4.875" style="97" customWidth="1"/>
    <col min="13348" max="13348" width="4.625" style="97" customWidth="1"/>
    <col min="13349" max="13349" width="4.75" style="97" customWidth="1"/>
    <col min="13350" max="13350" width="5" style="97" customWidth="1"/>
    <col min="13351" max="13351" width="4.75" style="97" customWidth="1"/>
    <col min="13352" max="13352" width="5.125" style="97" customWidth="1"/>
    <col min="13353" max="13353" width="15.375" style="97" customWidth="1"/>
    <col min="13354" max="13568" width="9" style="97"/>
    <col min="13569" max="13569" width="4.375" style="97" customWidth="1"/>
    <col min="13570" max="13570" width="16.25" style="97" customWidth="1"/>
    <col min="13571" max="13571" width="13.5" style="97" customWidth="1"/>
    <col min="13572" max="13572" width="6.25" style="97" customWidth="1"/>
    <col min="13573" max="13573" width="5" style="97" customWidth="1"/>
    <col min="13574" max="13574" width="4.625" style="97" customWidth="1"/>
    <col min="13575" max="13576" width="4.5" style="97" customWidth="1"/>
    <col min="13577" max="13577" width="4.625" style="97" customWidth="1"/>
    <col min="13578" max="13578" width="4.5" style="97" customWidth="1"/>
    <col min="13579" max="13579" width="4.375" style="97" customWidth="1"/>
    <col min="13580" max="13580" width="4.625" style="97" customWidth="1"/>
    <col min="13581" max="13581" width="4.5" style="97" customWidth="1"/>
    <col min="13582" max="13583" width="4.625" style="97" customWidth="1"/>
    <col min="13584" max="13584" width="4.75" style="97" customWidth="1"/>
    <col min="13585" max="13585" width="5" style="97" customWidth="1"/>
    <col min="13586" max="13588" width="4.625" style="97" customWidth="1"/>
    <col min="13589" max="13589" width="4.875" style="97" customWidth="1"/>
    <col min="13590" max="13594" width="4.75" style="97" customWidth="1"/>
    <col min="13595" max="13595" width="4.625" style="97" customWidth="1"/>
    <col min="13596" max="13596" width="4.75" style="97" customWidth="1"/>
    <col min="13597" max="13597" width="4.5" style="97" customWidth="1"/>
    <col min="13598" max="13598" width="4.75" style="97" customWidth="1"/>
    <col min="13599" max="13601" width="4.5" style="97" customWidth="1"/>
    <col min="13602" max="13602" width="4.75" style="97" customWidth="1"/>
    <col min="13603" max="13603" width="4.875" style="97" customWidth="1"/>
    <col min="13604" max="13604" width="4.625" style="97" customWidth="1"/>
    <col min="13605" max="13605" width="4.75" style="97" customWidth="1"/>
    <col min="13606" max="13606" width="5" style="97" customWidth="1"/>
    <col min="13607" max="13607" width="4.75" style="97" customWidth="1"/>
    <col min="13608" max="13608" width="5.125" style="97" customWidth="1"/>
    <col min="13609" max="13609" width="15.375" style="97" customWidth="1"/>
    <col min="13610" max="13824" width="9" style="97"/>
    <col min="13825" max="13825" width="4.375" style="97" customWidth="1"/>
    <col min="13826" max="13826" width="16.25" style="97" customWidth="1"/>
    <col min="13827" max="13827" width="13.5" style="97" customWidth="1"/>
    <col min="13828" max="13828" width="6.25" style="97" customWidth="1"/>
    <col min="13829" max="13829" width="5" style="97" customWidth="1"/>
    <col min="13830" max="13830" width="4.625" style="97" customWidth="1"/>
    <col min="13831" max="13832" width="4.5" style="97" customWidth="1"/>
    <col min="13833" max="13833" width="4.625" style="97" customWidth="1"/>
    <col min="13834" max="13834" width="4.5" style="97" customWidth="1"/>
    <col min="13835" max="13835" width="4.375" style="97" customWidth="1"/>
    <col min="13836" max="13836" width="4.625" style="97" customWidth="1"/>
    <col min="13837" max="13837" width="4.5" style="97" customWidth="1"/>
    <col min="13838" max="13839" width="4.625" style="97" customWidth="1"/>
    <col min="13840" max="13840" width="4.75" style="97" customWidth="1"/>
    <col min="13841" max="13841" width="5" style="97" customWidth="1"/>
    <col min="13842" max="13844" width="4.625" style="97" customWidth="1"/>
    <col min="13845" max="13845" width="4.875" style="97" customWidth="1"/>
    <col min="13846" max="13850" width="4.75" style="97" customWidth="1"/>
    <col min="13851" max="13851" width="4.625" style="97" customWidth="1"/>
    <col min="13852" max="13852" width="4.75" style="97" customWidth="1"/>
    <col min="13853" max="13853" width="4.5" style="97" customWidth="1"/>
    <col min="13854" max="13854" width="4.75" style="97" customWidth="1"/>
    <col min="13855" max="13857" width="4.5" style="97" customWidth="1"/>
    <col min="13858" max="13858" width="4.75" style="97" customWidth="1"/>
    <col min="13859" max="13859" width="4.875" style="97" customWidth="1"/>
    <col min="13860" max="13860" width="4.625" style="97" customWidth="1"/>
    <col min="13861" max="13861" width="4.75" style="97" customWidth="1"/>
    <col min="13862" max="13862" width="5" style="97" customWidth="1"/>
    <col min="13863" max="13863" width="4.75" style="97" customWidth="1"/>
    <col min="13864" max="13864" width="5.125" style="97" customWidth="1"/>
    <col min="13865" max="13865" width="15.375" style="97" customWidth="1"/>
    <col min="13866" max="14080" width="9" style="97"/>
    <col min="14081" max="14081" width="4.375" style="97" customWidth="1"/>
    <col min="14082" max="14082" width="16.25" style="97" customWidth="1"/>
    <col min="14083" max="14083" width="13.5" style="97" customWidth="1"/>
    <col min="14084" max="14084" width="6.25" style="97" customWidth="1"/>
    <col min="14085" max="14085" width="5" style="97" customWidth="1"/>
    <col min="14086" max="14086" width="4.625" style="97" customWidth="1"/>
    <col min="14087" max="14088" width="4.5" style="97" customWidth="1"/>
    <col min="14089" max="14089" width="4.625" style="97" customWidth="1"/>
    <col min="14090" max="14090" width="4.5" style="97" customWidth="1"/>
    <col min="14091" max="14091" width="4.375" style="97" customWidth="1"/>
    <col min="14092" max="14092" width="4.625" style="97" customWidth="1"/>
    <col min="14093" max="14093" width="4.5" style="97" customWidth="1"/>
    <col min="14094" max="14095" width="4.625" style="97" customWidth="1"/>
    <col min="14096" max="14096" width="4.75" style="97" customWidth="1"/>
    <col min="14097" max="14097" width="5" style="97" customWidth="1"/>
    <col min="14098" max="14100" width="4.625" style="97" customWidth="1"/>
    <col min="14101" max="14101" width="4.875" style="97" customWidth="1"/>
    <col min="14102" max="14106" width="4.75" style="97" customWidth="1"/>
    <col min="14107" max="14107" width="4.625" style="97" customWidth="1"/>
    <col min="14108" max="14108" width="4.75" style="97" customWidth="1"/>
    <col min="14109" max="14109" width="4.5" style="97" customWidth="1"/>
    <col min="14110" max="14110" width="4.75" style="97" customWidth="1"/>
    <col min="14111" max="14113" width="4.5" style="97" customWidth="1"/>
    <col min="14114" max="14114" width="4.75" style="97" customWidth="1"/>
    <col min="14115" max="14115" width="4.875" style="97" customWidth="1"/>
    <col min="14116" max="14116" width="4.625" style="97" customWidth="1"/>
    <col min="14117" max="14117" width="4.75" style="97" customWidth="1"/>
    <col min="14118" max="14118" width="5" style="97" customWidth="1"/>
    <col min="14119" max="14119" width="4.75" style="97" customWidth="1"/>
    <col min="14120" max="14120" width="5.125" style="97" customWidth="1"/>
    <col min="14121" max="14121" width="15.375" style="97" customWidth="1"/>
    <col min="14122" max="14336" width="9" style="97"/>
    <col min="14337" max="14337" width="4.375" style="97" customWidth="1"/>
    <col min="14338" max="14338" width="16.25" style="97" customWidth="1"/>
    <col min="14339" max="14339" width="13.5" style="97" customWidth="1"/>
    <col min="14340" max="14340" width="6.25" style="97" customWidth="1"/>
    <col min="14341" max="14341" width="5" style="97" customWidth="1"/>
    <col min="14342" max="14342" width="4.625" style="97" customWidth="1"/>
    <col min="14343" max="14344" width="4.5" style="97" customWidth="1"/>
    <col min="14345" max="14345" width="4.625" style="97" customWidth="1"/>
    <col min="14346" max="14346" width="4.5" style="97" customWidth="1"/>
    <col min="14347" max="14347" width="4.375" style="97" customWidth="1"/>
    <col min="14348" max="14348" width="4.625" style="97" customWidth="1"/>
    <col min="14349" max="14349" width="4.5" style="97" customWidth="1"/>
    <col min="14350" max="14351" width="4.625" style="97" customWidth="1"/>
    <col min="14352" max="14352" width="4.75" style="97" customWidth="1"/>
    <col min="14353" max="14353" width="5" style="97" customWidth="1"/>
    <col min="14354" max="14356" width="4.625" style="97" customWidth="1"/>
    <col min="14357" max="14357" width="4.875" style="97" customWidth="1"/>
    <col min="14358" max="14362" width="4.75" style="97" customWidth="1"/>
    <col min="14363" max="14363" width="4.625" style="97" customWidth="1"/>
    <col min="14364" max="14364" width="4.75" style="97" customWidth="1"/>
    <col min="14365" max="14365" width="4.5" style="97" customWidth="1"/>
    <col min="14366" max="14366" width="4.75" style="97" customWidth="1"/>
    <col min="14367" max="14369" width="4.5" style="97" customWidth="1"/>
    <col min="14370" max="14370" width="4.75" style="97" customWidth="1"/>
    <col min="14371" max="14371" width="4.875" style="97" customWidth="1"/>
    <col min="14372" max="14372" width="4.625" style="97" customWidth="1"/>
    <col min="14373" max="14373" width="4.75" style="97" customWidth="1"/>
    <col min="14374" max="14374" width="5" style="97" customWidth="1"/>
    <col min="14375" max="14375" width="4.75" style="97" customWidth="1"/>
    <col min="14376" max="14376" width="5.125" style="97" customWidth="1"/>
    <col min="14377" max="14377" width="15.375" style="97" customWidth="1"/>
    <col min="14378" max="14592" width="9" style="97"/>
    <col min="14593" max="14593" width="4.375" style="97" customWidth="1"/>
    <col min="14594" max="14594" width="16.25" style="97" customWidth="1"/>
    <col min="14595" max="14595" width="13.5" style="97" customWidth="1"/>
    <col min="14596" max="14596" width="6.25" style="97" customWidth="1"/>
    <col min="14597" max="14597" width="5" style="97" customWidth="1"/>
    <col min="14598" max="14598" width="4.625" style="97" customWidth="1"/>
    <col min="14599" max="14600" width="4.5" style="97" customWidth="1"/>
    <col min="14601" max="14601" width="4.625" style="97" customWidth="1"/>
    <col min="14602" max="14602" width="4.5" style="97" customWidth="1"/>
    <col min="14603" max="14603" width="4.375" style="97" customWidth="1"/>
    <col min="14604" max="14604" width="4.625" style="97" customWidth="1"/>
    <col min="14605" max="14605" width="4.5" style="97" customWidth="1"/>
    <col min="14606" max="14607" width="4.625" style="97" customWidth="1"/>
    <col min="14608" max="14608" width="4.75" style="97" customWidth="1"/>
    <col min="14609" max="14609" width="5" style="97" customWidth="1"/>
    <col min="14610" max="14612" width="4.625" style="97" customWidth="1"/>
    <col min="14613" max="14613" width="4.875" style="97" customWidth="1"/>
    <col min="14614" max="14618" width="4.75" style="97" customWidth="1"/>
    <col min="14619" max="14619" width="4.625" style="97" customWidth="1"/>
    <col min="14620" max="14620" width="4.75" style="97" customWidth="1"/>
    <col min="14621" max="14621" width="4.5" style="97" customWidth="1"/>
    <col min="14622" max="14622" width="4.75" style="97" customWidth="1"/>
    <col min="14623" max="14625" width="4.5" style="97" customWidth="1"/>
    <col min="14626" max="14626" width="4.75" style="97" customWidth="1"/>
    <col min="14627" max="14627" width="4.875" style="97" customWidth="1"/>
    <col min="14628" max="14628" width="4.625" style="97" customWidth="1"/>
    <col min="14629" max="14629" width="4.75" style="97" customWidth="1"/>
    <col min="14630" max="14630" width="5" style="97" customWidth="1"/>
    <col min="14631" max="14631" width="4.75" style="97" customWidth="1"/>
    <col min="14632" max="14632" width="5.125" style="97" customWidth="1"/>
    <col min="14633" max="14633" width="15.375" style="97" customWidth="1"/>
    <col min="14634" max="14848" width="9" style="97"/>
    <col min="14849" max="14849" width="4.375" style="97" customWidth="1"/>
    <col min="14850" max="14850" width="16.25" style="97" customWidth="1"/>
    <col min="14851" max="14851" width="13.5" style="97" customWidth="1"/>
    <col min="14852" max="14852" width="6.25" style="97" customWidth="1"/>
    <col min="14853" max="14853" width="5" style="97" customWidth="1"/>
    <col min="14854" max="14854" width="4.625" style="97" customWidth="1"/>
    <col min="14855" max="14856" width="4.5" style="97" customWidth="1"/>
    <col min="14857" max="14857" width="4.625" style="97" customWidth="1"/>
    <col min="14858" max="14858" width="4.5" style="97" customWidth="1"/>
    <col min="14859" max="14859" width="4.375" style="97" customWidth="1"/>
    <col min="14860" max="14860" width="4.625" style="97" customWidth="1"/>
    <col min="14861" max="14861" width="4.5" style="97" customWidth="1"/>
    <col min="14862" max="14863" width="4.625" style="97" customWidth="1"/>
    <col min="14864" max="14864" width="4.75" style="97" customWidth="1"/>
    <col min="14865" max="14865" width="5" style="97" customWidth="1"/>
    <col min="14866" max="14868" width="4.625" style="97" customWidth="1"/>
    <col min="14869" max="14869" width="4.875" style="97" customWidth="1"/>
    <col min="14870" max="14874" width="4.75" style="97" customWidth="1"/>
    <col min="14875" max="14875" width="4.625" style="97" customWidth="1"/>
    <col min="14876" max="14876" width="4.75" style="97" customWidth="1"/>
    <col min="14877" max="14877" width="4.5" style="97" customWidth="1"/>
    <col min="14878" max="14878" width="4.75" style="97" customWidth="1"/>
    <col min="14879" max="14881" width="4.5" style="97" customWidth="1"/>
    <col min="14882" max="14882" width="4.75" style="97" customWidth="1"/>
    <col min="14883" max="14883" width="4.875" style="97" customWidth="1"/>
    <col min="14884" max="14884" width="4.625" style="97" customWidth="1"/>
    <col min="14885" max="14885" width="4.75" style="97" customWidth="1"/>
    <col min="14886" max="14886" width="5" style="97" customWidth="1"/>
    <col min="14887" max="14887" width="4.75" style="97" customWidth="1"/>
    <col min="14888" max="14888" width="5.125" style="97" customWidth="1"/>
    <col min="14889" max="14889" width="15.375" style="97" customWidth="1"/>
    <col min="14890" max="15104" width="9" style="97"/>
    <col min="15105" max="15105" width="4.375" style="97" customWidth="1"/>
    <col min="15106" max="15106" width="16.25" style="97" customWidth="1"/>
    <col min="15107" max="15107" width="13.5" style="97" customWidth="1"/>
    <col min="15108" max="15108" width="6.25" style="97" customWidth="1"/>
    <col min="15109" max="15109" width="5" style="97" customWidth="1"/>
    <col min="15110" max="15110" width="4.625" style="97" customWidth="1"/>
    <col min="15111" max="15112" width="4.5" style="97" customWidth="1"/>
    <col min="15113" max="15113" width="4.625" style="97" customWidth="1"/>
    <col min="15114" max="15114" width="4.5" style="97" customWidth="1"/>
    <col min="15115" max="15115" width="4.375" style="97" customWidth="1"/>
    <col min="15116" max="15116" width="4.625" style="97" customWidth="1"/>
    <col min="15117" max="15117" width="4.5" style="97" customWidth="1"/>
    <col min="15118" max="15119" width="4.625" style="97" customWidth="1"/>
    <col min="15120" max="15120" width="4.75" style="97" customWidth="1"/>
    <col min="15121" max="15121" width="5" style="97" customWidth="1"/>
    <col min="15122" max="15124" width="4.625" style="97" customWidth="1"/>
    <col min="15125" max="15125" width="4.875" style="97" customWidth="1"/>
    <col min="15126" max="15130" width="4.75" style="97" customWidth="1"/>
    <col min="15131" max="15131" width="4.625" style="97" customWidth="1"/>
    <col min="15132" max="15132" width="4.75" style="97" customWidth="1"/>
    <col min="15133" max="15133" width="4.5" style="97" customWidth="1"/>
    <col min="15134" max="15134" width="4.75" style="97" customWidth="1"/>
    <col min="15135" max="15137" width="4.5" style="97" customWidth="1"/>
    <col min="15138" max="15138" width="4.75" style="97" customWidth="1"/>
    <col min="15139" max="15139" width="4.875" style="97" customWidth="1"/>
    <col min="15140" max="15140" width="4.625" style="97" customWidth="1"/>
    <col min="15141" max="15141" width="4.75" style="97" customWidth="1"/>
    <col min="15142" max="15142" width="5" style="97" customWidth="1"/>
    <col min="15143" max="15143" width="4.75" style="97" customWidth="1"/>
    <col min="15144" max="15144" width="5.125" style="97" customWidth="1"/>
    <col min="15145" max="15145" width="15.375" style="97" customWidth="1"/>
    <col min="15146" max="15360" width="9" style="97"/>
    <col min="15361" max="15361" width="4.375" style="97" customWidth="1"/>
    <col min="15362" max="15362" width="16.25" style="97" customWidth="1"/>
    <col min="15363" max="15363" width="13.5" style="97" customWidth="1"/>
    <col min="15364" max="15364" width="6.25" style="97" customWidth="1"/>
    <col min="15365" max="15365" width="5" style="97" customWidth="1"/>
    <col min="15366" max="15366" width="4.625" style="97" customWidth="1"/>
    <col min="15367" max="15368" width="4.5" style="97" customWidth="1"/>
    <col min="15369" max="15369" width="4.625" style="97" customWidth="1"/>
    <col min="15370" max="15370" width="4.5" style="97" customWidth="1"/>
    <col min="15371" max="15371" width="4.375" style="97" customWidth="1"/>
    <col min="15372" max="15372" width="4.625" style="97" customWidth="1"/>
    <col min="15373" max="15373" width="4.5" style="97" customWidth="1"/>
    <col min="15374" max="15375" width="4.625" style="97" customWidth="1"/>
    <col min="15376" max="15376" width="4.75" style="97" customWidth="1"/>
    <col min="15377" max="15377" width="5" style="97" customWidth="1"/>
    <col min="15378" max="15380" width="4.625" style="97" customWidth="1"/>
    <col min="15381" max="15381" width="4.875" style="97" customWidth="1"/>
    <col min="15382" max="15386" width="4.75" style="97" customWidth="1"/>
    <col min="15387" max="15387" width="4.625" style="97" customWidth="1"/>
    <col min="15388" max="15388" width="4.75" style="97" customWidth="1"/>
    <col min="15389" max="15389" width="4.5" style="97" customWidth="1"/>
    <col min="15390" max="15390" width="4.75" style="97" customWidth="1"/>
    <col min="15391" max="15393" width="4.5" style="97" customWidth="1"/>
    <col min="15394" max="15394" width="4.75" style="97" customWidth="1"/>
    <col min="15395" max="15395" width="4.875" style="97" customWidth="1"/>
    <col min="15396" max="15396" width="4.625" style="97" customWidth="1"/>
    <col min="15397" max="15397" width="4.75" style="97" customWidth="1"/>
    <col min="15398" max="15398" width="5" style="97" customWidth="1"/>
    <col min="15399" max="15399" width="4.75" style="97" customWidth="1"/>
    <col min="15400" max="15400" width="5.125" style="97" customWidth="1"/>
    <col min="15401" max="15401" width="15.375" style="97" customWidth="1"/>
    <col min="15402" max="15616" width="9" style="97"/>
    <col min="15617" max="15617" width="4.375" style="97" customWidth="1"/>
    <col min="15618" max="15618" width="16.25" style="97" customWidth="1"/>
    <col min="15619" max="15619" width="13.5" style="97" customWidth="1"/>
    <col min="15620" max="15620" width="6.25" style="97" customWidth="1"/>
    <col min="15621" max="15621" width="5" style="97" customWidth="1"/>
    <col min="15622" max="15622" width="4.625" style="97" customWidth="1"/>
    <col min="15623" max="15624" width="4.5" style="97" customWidth="1"/>
    <col min="15625" max="15625" width="4.625" style="97" customWidth="1"/>
    <col min="15626" max="15626" width="4.5" style="97" customWidth="1"/>
    <col min="15627" max="15627" width="4.375" style="97" customWidth="1"/>
    <col min="15628" max="15628" width="4.625" style="97" customWidth="1"/>
    <col min="15629" max="15629" width="4.5" style="97" customWidth="1"/>
    <col min="15630" max="15631" width="4.625" style="97" customWidth="1"/>
    <col min="15632" max="15632" width="4.75" style="97" customWidth="1"/>
    <col min="15633" max="15633" width="5" style="97" customWidth="1"/>
    <col min="15634" max="15636" width="4.625" style="97" customWidth="1"/>
    <col min="15637" max="15637" width="4.875" style="97" customWidth="1"/>
    <col min="15638" max="15642" width="4.75" style="97" customWidth="1"/>
    <col min="15643" max="15643" width="4.625" style="97" customWidth="1"/>
    <col min="15644" max="15644" width="4.75" style="97" customWidth="1"/>
    <col min="15645" max="15645" width="4.5" style="97" customWidth="1"/>
    <col min="15646" max="15646" width="4.75" style="97" customWidth="1"/>
    <col min="15647" max="15649" width="4.5" style="97" customWidth="1"/>
    <col min="15650" max="15650" width="4.75" style="97" customWidth="1"/>
    <col min="15651" max="15651" width="4.875" style="97" customWidth="1"/>
    <col min="15652" max="15652" width="4.625" style="97" customWidth="1"/>
    <col min="15653" max="15653" width="4.75" style="97" customWidth="1"/>
    <col min="15654" max="15654" width="5" style="97" customWidth="1"/>
    <col min="15655" max="15655" width="4.75" style="97" customWidth="1"/>
    <col min="15656" max="15656" width="5.125" style="97" customWidth="1"/>
    <col min="15657" max="15657" width="15.375" style="97" customWidth="1"/>
    <col min="15658" max="15872" width="9" style="97"/>
    <col min="15873" max="15873" width="4.375" style="97" customWidth="1"/>
    <col min="15874" max="15874" width="16.25" style="97" customWidth="1"/>
    <col min="15875" max="15875" width="13.5" style="97" customWidth="1"/>
    <col min="15876" max="15876" width="6.25" style="97" customWidth="1"/>
    <col min="15877" max="15877" width="5" style="97" customWidth="1"/>
    <col min="15878" max="15878" width="4.625" style="97" customWidth="1"/>
    <col min="15879" max="15880" width="4.5" style="97" customWidth="1"/>
    <col min="15881" max="15881" width="4.625" style="97" customWidth="1"/>
    <col min="15882" max="15882" width="4.5" style="97" customWidth="1"/>
    <col min="15883" max="15883" width="4.375" style="97" customWidth="1"/>
    <col min="15884" max="15884" width="4.625" style="97" customWidth="1"/>
    <col min="15885" max="15885" width="4.5" style="97" customWidth="1"/>
    <col min="15886" max="15887" width="4.625" style="97" customWidth="1"/>
    <col min="15888" max="15888" width="4.75" style="97" customWidth="1"/>
    <col min="15889" max="15889" width="5" style="97" customWidth="1"/>
    <col min="15890" max="15892" width="4.625" style="97" customWidth="1"/>
    <col min="15893" max="15893" width="4.875" style="97" customWidth="1"/>
    <col min="15894" max="15898" width="4.75" style="97" customWidth="1"/>
    <col min="15899" max="15899" width="4.625" style="97" customWidth="1"/>
    <col min="15900" max="15900" width="4.75" style="97" customWidth="1"/>
    <col min="15901" max="15901" width="4.5" style="97" customWidth="1"/>
    <col min="15902" max="15902" width="4.75" style="97" customWidth="1"/>
    <col min="15903" max="15905" width="4.5" style="97" customWidth="1"/>
    <col min="15906" max="15906" width="4.75" style="97" customWidth="1"/>
    <col min="15907" max="15907" width="4.875" style="97" customWidth="1"/>
    <col min="15908" max="15908" width="4.625" style="97" customWidth="1"/>
    <col min="15909" max="15909" width="4.75" style="97" customWidth="1"/>
    <col min="15910" max="15910" width="5" style="97" customWidth="1"/>
    <col min="15911" max="15911" width="4.75" style="97" customWidth="1"/>
    <col min="15912" max="15912" width="5.125" style="97" customWidth="1"/>
    <col min="15913" max="15913" width="15.375" style="97" customWidth="1"/>
    <col min="15914" max="16128" width="9" style="97"/>
    <col min="16129" max="16129" width="4.375" style="97" customWidth="1"/>
    <col min="16130" max="16130" width="16.25" style="97" customWidth="1"/>
    <col min="16131" max="16131" width="13.5" style="97" customWidth="1"/>
    <col min="16132" max="16132" width="6.25" style="97" customWidth="1"/>
    <col min="16133" max="16133" width="5" style="97" customWidth="1"/>
    <col min="16134" max="16134" width="4.625" style="97" customWidth="1"/>
    <col min="16135" max="16136" width="4.5" style="97" customWidth="1"/>
    <col min="16137" max="16137" width="4.625" style="97" customWidth="1"/>
    <col min="16138" max="16138" width="4.5" style="97" customWidth="1"/>
    <col min="16139" max="16139" width="4.375" style="97" customWidth="1"/>
    <col min="16140" max="16140" width="4.625" style="97" customWidth="1"/>
    <col min="16141" max="16141" width="4.5" style="97" customWidth="1"/>
    <col min="16142" max="16143" width="4.625" style="97" customWidth="1"/>
    <col min="16144" max="16144" width="4.75" style="97" customWidth="1"/>
    <col min="16145" max="16145" width="5" style="97" customWidth="1"/>
    <col min="16146" max="16148" width="4.625" style="97" customWidth="1"/>
    <col min="16149" max="16149" width="4.875" style="97" customWidth="1"/>
    <col min="16150" max="16154" width="4.75" style="97" customWidth="1"/>
    <col min="16155" max="16155" width="4.625" style="97" customWidth="1"/>
    <col min="16156" max="16156" width="4.75" style="97" customWidth="1"/>
    <col min="16157" max="16157" width="4.5" style="97" customWidth="1"/>
    <col min="16158" max="16158" width="4.75" style="97" customWidth="1"/>
    <col min="16159" max="16161" width="4.5" style="97" customWidth="1"/>
    <col min="16162" max="16162" width="4.75" style="97" customWidth="1"/>
    <col min="16163" max="16163" width="4.875" style="97" customWidth="1"/>
    <col min="16164" max="16164" width="4.625" style="97" customWidth="1"/>
    <col min="16165" max="16165" width="4.75" style="97" customWidth="1"/>
    <col min="16166" max="16166" width="5" style="97" customWidth="1"/>
    <col min="16167" max="16167" width="4.75" style="97" customWidth="1"/>
    <col min="16168" max="16168" width="5.125" style="97" customWidth="1"/>
    <col min="16169" max="16169" width="15.375" style="97" customWidth="1"/>
    <col min="16170" max="16384" width="9" style="97"/>
  </cols>
  <sheetData>
    <row r="3" spans="1:41" ht="28.5" x14ac:dyDescent="0.15">
      <c r="A3" s="1084" t="s">
        <v>334</v>
      </c>
      <c r="B3" s="1084"/>
      <c r="C3" s="1084"/>
      <c r="D3" s="1084"/>
      <c r="E3" s="1084"/>
      <c r="F3" s="1084"/>
      <c r="G3" s="1084"/>
      <c r="H3" s="1084"/>
      <c r="I3" s="1084"/>
      <c r="J3" s="1084"/>
      <c r="K3" s="1084"/>
      <c r="L3" s="1084"/>
      <c r="M3" s="1084"/>
      <c r="N3" s="1084"/>
      <c r="O3" s="1084"/>
      <c r="P3" s="1084"/>
      <c r="Q3" s="1084"/>
      <c r="R3" s="1084"/>
      <c r="S3" s="1084"/>
      <c r="T3" s="1084"/>
      <c r="U3" s="1084"/>
      <c r="V3" s="1084"/>
      <c r="W3" s="1084"/>
      <c r="X3" s="1084"/>
      <c r="Y3" s="1084"/>
      <c r="Z3" s="1084"/>
      <c r="AA3" s="1084"/>
      <c r="AB3" s="1084"/>
      <c r="AC3" s="1084"/>
      <c r="AD3" s="1084"/>
      <c r="AE3" s="1084"/>
      <c r="AF3" s="1084"/>
      <c r="AG3" s="1084"/>
      <c r="AH3" s="1084"/>
      <c r="AI3" s="1084"/>
      <c r="AJ3" s="1084"/>
      <c r="AK3" s="1084"/>
      <c r="AL3" s="1084"/>
      <c r="AM3" s="1084"/>
      <c r="AN3" s="1084"/>
      <c r="AO3" s="1084"/>
    </row>
    <row r="4" spans="1:41" ht="18" customHeight="1" thickBot="1" x14ac:dyDescent="0.2">
      <c r="D4" s="98"/>
      <c r="E4" s="98"/>
      <c r="F4" s="98"/>
      <c r="G4" s="98"/>
      <c r="AF4" s="99" t="s">
        <v>105</v>
      </c>
      <c r="AG4" s="100"/>
      <c r="AH4" s="100" t="s">
        <v>106</v>
      </c>
      <c r="AI4" s="100"/>
      <c r="AJ4" s="99"/>
      <c r="AK4" s="99" t="s">
        <v>107</v>
      </c>
      <c r="AL4" s="99"/>
    </row>
    <row r="5" spans="1:41" ht="21.75" customHeight="1" x14ac:dyDescent="0.15">
      <c r="A5" s="1073" t="s">
        <v>108</v>
      </c>
      <c r="B5" s="1074"/>
      <c r="C5" s="1077" t="s">
        <v>109</v>
      </c>
      <c r="D5" s="1069" t="s">
        <v>110</v>
      </c>
      <c r="E5" s="1072" t="s">
        <v>111</v>
      </c>
      <c r="F5" s="1069"/>
      <c r="G5" s="1069"/>
      <c r="H5" s="1072" t="s">
        <v>112</v>
      </c>
      <c r="I5" s="1069"/>
      <c r="J5" s="1069"/>
      <c r="K5" s="1069" t="s">
        <v>113</v>
      </c>
      <c r="L5" s="1069"/>
      <c r="M5" s="1069"/>
      <c r="N5" s="1069" t="s">
        <v>114</v>
      </c>
      <c r="O5" s="1069"/>
      <c r="P5" s="1069"/>
      <c r="Q5" s="1069" t="s">
        <v>115</v>
      </c>
      <c r="R5" s="1069"/>
      <c r="S5" s="1069"/>
      <c r="T5" s="1069" t="s">
        <v>116</v>
      </c>
      <c r="U5" s="1069"/>
      <c r="V5" s="1069"/>
      <c r="W5" s="1070" t="s">
        <v>117</v>
      </c>
      <c r="X5" s="1071"/>
      <c r="Y5" s="1072"/>
      <c r="Z5" s="1069" t="s">
        <v>118</v>
      </c>
      <c r="AA5" s="1069"/>
      <c r="AB5" s="1069"/>
      <c r="AC5" s="1083" t="s">
        <v>119</v>
      </c>
      <c r="AD5" s="1083"/>
      <c r="AE5" s="1083"/>
      <c r="AF5" s="1083" t="s">
        <v>120</v>
      </c>
      <c r="AG5" s="1069"/>
      <c r="AH5" s="1069"/>
      <c r="AI5" s="1069" t="s">
        <v>121</v>
      </c>
      <c r="AJ5" s="1069"/>
      <c r="AK5" s="1069"/>
      <c r="AL5" s="1069" t="s">
        <v>122</v>
      </c>
      <c r="AM5" s="1069"/>
      <c r="AN5" s="1080"/>
      <c r="AO5" s="1081" t="s">
        <v>123</v>
      </c>
    </row>
    <row r="6" spans="1:41" ht="24.75" customHeight="1" x14ac:dyDescent="0.15">
      <c r="A6" s="1075"/>
      <c r="B6" s="1076"/>
      <c r="C6" s="1078"/>
      <c r="D6" s="1079"/>
      <c r="E6" s="101" t="s">
        <v>124</v>
      </c>
      <c r="F6" s="102" t="s">
        <v>125</v>
      </c>
      <c r="G6" s="103" t="s">
        <v>126</v>
      </c>
      <c r="H6" s="101" t="s">
        <v>124</v>
      </c>
      <c r="I6" s="102" t="s">
        <v>125</v>
      </c>
      <c r="J6" s="103" t="s">
        <v>126</v>
      </c>
      <c r="K6" s="104" t="s">
        <v>124</v>
      </c>
      <c r="L6" s="102" t="s">
        <v>125</v>
      </c>
      <c r="M6" s="103" t="s">
        <v>126</v>
      </c>
      <c r="N6" s="104" t="s">
        <v>124</v>
      </c>
      <c r="O6" s="102" t="s">
        <v>125</v>
      </c>
      <c r="P6" s="103" t="s">
        <v>126</v>
      </c>
      <c r="Q6" s="104" t="s">
        <v>124</v>
      </c>
      <c r="R6" s="102" t="s">
        <v>125</v>
      </c>
      <c r="S6" s="103" t="s">
        <v>126</v>
      </c>
      <c r="T6" s="104" t="s">
        <v>124</v>
      </c>
      <c r="U6" s="102" t="s">
        <v>125</v>
      </c>
      <c r="V6" s="103" t="s">
        <v>126</v>
      </c>
      <c r="W6" s="105" t="s">
        <v>124</v>
      </c>
      <c r="X6" s="102" t="s">
        <v>125</v>
      </c>
      <c r="Y6" s="103" t="s">
        <v>126</v>
      </c>
      <c r="Z6" s="104" t="s">
        <v>124</v>
      </c>
      <c r="AA6" s="102" t="s">
        <v>125</v>
      </c>
      <c r="AB6" s="103" t="s">
        <v>126</v>
      </c>
      <c r="AC6" s="104" t="s">
        <v>124</v>
      </c>
      <c r="AD6" s="102" t="s">
        <v>125</v>
      </c>
      <c r="AE6" s="103" t="s">
        <v>126</v>
      </c>
      <c r="AF6" s="104" t="s">
        <v>124</v>
      </c>
      <c r="AG6" s="102" t="s">
        <v>125</v>
      </c>
      <c r="AH6" s="103" t="s">
        <v>126</v>
      </c>
      <c r="AI6" s="104" t="s">
        <v>124</v>
      </c>
      <c r="AJ6" s="101" t="s">
        <v>125</v>
      </c>
      <c r="AK6" s="103" t="s">
        <v>126</v>
      </c>
      <c r="AL6" s="104" t="s">
        <v>124</v>
      </c>
      <c r="AM6" s="102" t="s">
        <v>125</v>
      </c>
      <c r="AN6" s="106" t="s">
        <v>126</v>
      </c>
      <c r="AO6" s="1082"/>
    </row>
    <row r="7" spans="1:41" ht="48.75" customHeight="1" x14ac:dyDescent="0.15">
      <c r="A7" s="107" t="s">
        <v>75</v>
      </c>
      <c r="B7" s="108"/>
      <c r="C7" s="109"/>
      <c r="D7" s="109"/>
      <c r="E7" s="110"/>
      <c r="F7" s="111"/>
      <c r="G7" s="112"/>
      <c r="H7" s="110"/>
      <c r="I7" s="111"/>
      <c r="J7" s="112"/>
      <c r="K7" s="113"/>
      <c r="L7" s="111"/>
      <c r="M7" s="112"/>
      <c r="N7" s="113"/>
      <c r="O7" s="111"/>
      <c r="P7" s="112"/>
      <c r="Q7" s="113"/>
      <c r="R7" s="111"/>
      <c r="S7" s="112"/>
      <c r="T7" s="113"/>
      <c r="U7" s="111"/>
      <c r="V7" s="112"/>
      <c r="W7" s="114"/>
      <c r="X7" s="111"/>
      <c r="Y7" s="114"/>
      <c r="Z7" s="113"/>
      <c r="AA7" s="111"/>
      <c r="AB7" s="112"/>
      <c r="AC7" s="113"/>
      <c r="AD7" s="111"/>
      <c r="AE7" s="112"/>
      <c r="AF7" s="113"/>
      <c r="AG7" s="111"/>
      <c r="AH7" s="112"/>
      <c r="AI7" s="113"/>
      <c r="AJ7" s="110"/>
      <c r="AK7" s="112"/>
      <c r="AL7" s="113"/>
      <c r="AM7" s="111"/>
      <c r="AN7" s="115"/>
      <c r="AO7" s="116"/>
    </row>
    <row r="8" spans="1:41" ht="47.25" customHeight="1" thickBot="1" x14ac:dyDescent="0.2">
      <c r="A8" s="117" t="s">
        <v>70</v>
      </c>
      <c r="B8" s="118"/>
      <c r="C8" s="119"/>
      <c r="D8" s="119"/>
      <c r="E8" s="120"/>
      <c r="F8" s="121"/>
      <c r="G8" s="122"/>
      <c r="H8" s="120"/>
      <c r="I8" s="121"/>
      <c r="J8" s="122"/>
      <c r="K8" s="123"/>
      <c r="L8" s="121"/>
      <c r="M8" s="122"/>
      <c r="N8" s="123"/>
      <c r="O8" s="121"/>
      <c r="P8" s="122"/>
      <c r="Q8" s="123"/>
      <c r="R8" s="121"/>
      <c r="S8" s="122"/>
      <c r="T8" s="123"/>
      <c r="U8" s="121"/>
      <c r="V8" s="122"/>
      <c r="W8" s="124"/>
      <c r="X8" s="121"/>
      <c r="Y8" s="124"/>
      <c r="Z8" s="123"/>
      <c r="AA8" s="121"/>
      <c r="AB8" s="122"/>
      <c r="AC8" s="123"/>
      <c r="AD8" s="121"/>
      <c r="AE8" s="122"/>
      <c r="AF8" s="123"/>
      <c r="AG8" s="121"/>
      <c r="AH8" s="122"/>
      <c r="AI8" s="123"/>
      <c r="AJ8" s="120"/>
      <c r="AK8" s="122"/>
      <c r="AL8" s="123"/>
      <c r="AM8" s="121"/>
      <c r="AN8" s="125"/>
      <c r="AO8" s="126"/>
    </row>
    <row r="9" spans="1:41" ht="48.75" customHeight="1" thickTop="1" x14ac:dyDescent="0.15">
      <c r="A9" s="107" t="s">
        <v>75</v>
      </c>
      <c r="B9" s="127"/>
      <c r="C9" s="128"/>
      <c r="D9" s="128"/>
      <c r="E9" s="129"/>
      <c r="F9" s="130"/>
      <c r="G9" s="131"/>
      <c r="H9" s="129"/>
      <c r="I9" s="130"/>
      <c r="J9" s="131"/>
      <c r="K9" s="132"/>
      <c r="L9" s="130"/>
      <c r="M9" s="131"/>
      <c r="N9" s="132"/>
      <c r="O9" s="130"/>
      <c r="P9" s="131"/>
      <c r="Q9" s="132"/>
      <c r="R9" s="130"/>
      <c r="S9" s="131"/>
      <c r="T9" s="132"/>
      <c r="U9" s="130"/>
      <c r="V9" s="131"/>
      <c r="W9" s="133"/>
      <c r="X9" s="130"/>
      <c r="Y9" s="133"/>
      <c r="Z9" s="132"/>
      <c r="AA9" s="130"/>
      <c r="AB9" s="131"/>
      <c r="AC9" s="132"/>
      <c r="AD9" s="130"/>
      <c r="AE9" s="131"/>
      <c r="AF9" s="132"/>
      <c r="AG9" s="130"/>
      <c r="AH9" s="131"/>
      <c r="AI9" s="132"/>
      <c r="AJ9" s="129"/>
      <c r="AK9" s="131"/>
      <c r="AL9" s="132"/>
      <c r="AM9" s="130"/>
      <c r="AN9" s="134"/>
      <c r="AO9" s="135"/>
    </row>
    <row r="10" spans="1:41" ht="51" customHeight="1" thickBot="1" x14ac:dyDescent="0.2">
      <c r="A10" s="117" t="s">
        <v>70</v>
      </c>
      <c r="B10" s="118"/>
      <c r="C10" s="119"/>
      <c r="D10" s="119"/>
      <c r="E10" s="120"/>
      <c r="F10" s="121"/>
      <c r="G10" s="122"/>
      <c r="H10" s="120"/>
      <c r="I10" s="121"/>
      <c r="J10" s="122"/>
      <c r="K10" s="123"/>
      <c r="L10" s="121"/>
      <c r="M10" s="122"/>
      <c r="N10" s="123"/>
      <c r="O10" s="121"/>
      <c r="P10" s="122"/>
      <c r="Q10" s="123"/>
      <c r="R10" s="121"/>
      <c r="S10" s="122"/>
      <c r="T10" s="123"/>
      <c r="U10" s="121"/>
      <c r="V10" s="122"/>
      <c r="W10" s="124"/>
      <c r="X10" s="121"/>
      <c r="Y10" s="124"/>
      <c r="Z10" s="123"/>
      <c r="AA10" s="121"/>
      <c r="AB10" s="122"/>
      <c r="AC10" s="123"/>
      <c r="AD10" s="121"/>
      <c r="AE10" s="122"/>
      <c r="AF10" s="123"/>
      <c r="AG10" s="121"/>
      <c r="AH10" s="122"/>
      <c r="AI10" s="123"/>
      <c r="AJ10" s="120"/>
      <c r="AK10" s="122"/>
      <c r="AL10" s="123"/>
      <c r="AM10" s="121"/>
      <c r="AN10" s="125"/>
      <c r="AO10" s="126"/>
    </row>
    <row r="11" spans="1:41" ht="51.75" customHeight="1" thickTop="1" x14ac:dyDescent="0.15">
      <c r="A11" s="107" t="s">
        <v>75</v>
      </c>
      <c r="B11" s="127"/>
      <c r="C11" s="128"/>
      <c r="D11" s="128"/>
      <c r="E11" s="129"/>
      <c r="F11" s="130"/>
      <c r="G11" s="131"/>
      <c r="H11" s="129"/>
      <c r="I11" s="130"/>
      <c r="J11" s="131"/>
      <c r="K11" s="132"/>
      <c r="L11" s="130"/>
      <c r="M11" s="131"/>
      <c r="N11" s="132"/>
      <c r="O11" s="130"/>
      <c r="P11" s="131"/>
      <c r="Q11" s="132"/>
      <c r="R11" s="130"/>
      <c r="S11" s="131"/>
      <c r="T11" s="132"/>
      <c r="U11" s="130"/>
      <c r="V11" s="131"/>
      <c r="W11" s="133"/>
      <c r="X11" s="130"/>
      <c r="Y11" s="133"/>
      <c r="Z11" s="132"/>
      <c r="AA11" s="130"/>
      <c r="AB11" s="131"/>
      <c r="AC11" s="132"/>
      <c r="AD11" s="130"/>
      <c r="AE11" s="131"/>
      <c r="AF11" s="132"/>
      <c r="AG11" s="130"/>
      <c r="AH11" s="131"/>
      <c r="AI11" s="132"/>
      <c r="AJ11" s="129"/>
      <c r="AK11" s="131"/>
      <c r="AL11" s="132"/>
      <c r="AM11" s="130"/>
      <c r="AN11" s="134"/>
      <c r="AO11" s="135"/>
    </row>
    <row r="12" spans="1:41" ht="49.5" customHeight="1" thickBot="1" x14ac:dyDescent="0.2">
      <c r="A12" s="117" t="s">
        <v>70</v>
      </c>
      <c r="B12" s="118"/>
      <c r="C12" s="119"/>
      <c r="D12" s="119"/>
      <c r="E12" s="120"/>
      <c r="F12" s="121"/>
      <c r="G12" s="122"/>
      <c r="H12" s="120"/>
      <c r="I12" s="121"/>
      <c r="J12" s="122"/>
      <c r="K12" s="123"/>
      <c r="L12" s="121"/>
      <c r="M12" s="122"/>
      <c r="N12" s="123"/>
      <c r="O12" s="121"/>
      <c r="P12" s="122"/>
      <c r="Q12" s="123"/>
      <c r="R12" s="121"/>
      <c r="S12" s="122"/>
      <c r="T12" s="123"/>
      <c r="U12" s="121"/>
      <c r="V12" s="122"/>
      <c r="W12" s="124"/>
      <c r="X12" s="121"/>
      <c r="Y12" s="124"/>
      <c r="Z12" s="123"/>
      <c r="AA12" s="121"/>
      <c r="AB12" s="122"/>
      <c r="AC12" s="123"/>
      <c r="AD12" s="121"/>
      <c r="AE12" s="122"/>
      <c r="AF12" s="123"/>
      <c r="AG12" s="121"/>
      <c r="AH12" s="122"/>
      <c r="AI12" s="123"/>
      <c r="AJ12" s="120"/>
      <c r="AK12" s="122"/>
      <c r="AL12" s="123"/>
      <c r="AM12" s="121"/>
      <c r="AN12" s="125"/>
      <c r="AO12" s="126"/>
    </row>
    <row r="13" spans="1:41" ht="50.25" customHeight="1" thickTop="1" x14ac:dyDescent="0.15">
      <c r="A13" s="107" t="s">
        <v>75</v>
      </c>
      <c r="B13" s="127"/>
      <c r="C13" s="128"/>
      <c r="D13" s="128"/>
      <c r="E13" s="129"/>
      <c r="F13" s="130"/>
      <c r="G13" s="131"/>
      <c r="H13" s="129"/>
      <c r="I13" s="130"/>
      <c r="J13" s="131"/>
      <c r="K13" s="132"/>
      <c r="L13" s="130"/>
      <c r="M13" s="131"/>
      <c r="N13" s="132"/>
      <c r="O13" s="130"/>
      <c r="P13" s="131"/>
      <c r="Q13" s="132"/>
      <c r="R13" s="130"/>
      <c r="S13" s="131"/>
      <c r="T13" s="132"/>
      <c r="U13" s="130"/>
      <c r="V13" s="131"/>
      <c r="W13" s="133"/>
      <c r="X13" s="130"/>
      <c r="Y13" s="133"/>
      <c r="Z13" s="132"/>
      <c r="AA13" s="130"/>
      <c r="AB13" s="131"/>
      <c r="AC13" s="132"/>
      <c r="AD13" s="130"/>
      <c r="AE13" s="131"/>
      <c r="AF13" s="132"/>
      <c r="AG13" s="130"/>
      <c r="AH13" s="131"/>
      <c r="AI13" s="132"/>
      <c r="AJ13" s="129"/>
      <c r="AK13" s="131"/>
      <c r="AL13" s="132"/>
      <c r="AM13" s="130"/>
      <c r="AN13" s="134"/>
      <c r="AO13" s="135"/>
    </row>
    <row r="14" spans="1:41" ht="51" customHeight="1" thickBot="1" x14ac:dyDescent="0.2">
      <c r="A14" s="117" t="s">
        <v>70</v>
      </c>
      <c r="B14" s="118"/>
      <c r="C14" s="119"/>
      <c r="D14" s="119"/>
      <c r="E14" s="120"/>
      <c r="F14" s="121"/>
      <c r="G14" s="122"/>
      <c r="H14" s="120"/>
      <c r="I14" s="121"/>
      <c r="J14" s="122"/>
      <c r="K14" s="123"/>
      <c r="L14" s="121"/>
      <c r="M14" s="122"/>
      <c r="N14" s="123"/>
      <c r="O14" s="121"/>
      <c r="P14" s="122"/>
      <c r="Q14" s="123"/>
      <c r="R14" s="121"/>
      <c r="S14" s="122"/>
      <c r="T14" s="123"/>
      <c r="U14" s="121"/>
      <c r="V14" s="122"/>
      <c r="W14" s="124"/>
      <c r="X14" s="121"/>
      <c r="Y14" s="124"/>
      <c r="Z14" s="123"/>
      <c r="AA14" s="121"/>
      <c r="AB14" s="122"/>
      <c r="AC14" s="123"/>
      <c r="AD14" s="121"/>
      <c r="AE14" s="122"/>
      <c r="AF14" s="123"/>
      <c r="AG14" s="121"/>
      <c r="AH14" s="122"/>
      <c r="AI14" s="123"/>
      <c r="AJ14" s="120"/>
      <c r="AK14" s="122"/>
      <c r="AL14" s="123"/>
      <c r="AM14" s="121"/>
      <c r="AN14" s="125"/>
      <c r="AO14" s="126"/>
    </row>
    <row r="15" spans="1:41" ht="51.75" customHeight="1" thickTop="1" x14ac:dyDescent="0.15">
      <c r="A15" s="107" t="s">
        <v>75</v>
      </c>
      <c r="B15" s="127"/>
      <c r="C15" s="128"/>
      <c r="D15" s="128"/>
      <c r="E15" s="129"/>
      <c r="F15" s="130"/>
      <c r="G15" s="131"/>
      <c r="H15" s="129"/>
      <c r="I15" s="130"/>
      <c r="J15" s="131"/>
      <c r="K15" s="132"/>
      <c r="L15" s="130"/>
      <c r="M15" s="131"/>
      <c r="N15" s="132"/>
      <c r="O15" s="130"/>
      <c r="P15" s="131"/>
      <c r="Q15" s="132"/>
      <c r="R15" s="130"/>
      <c r="S15" s="131"/>
      <c r="T15" s="132"/>
      <c r="U15" s="130"/>
      <c r="V15" s="131"/>
      <c r="W15" s="133"/>
      <c r="X15" s="130"/>
      <c r="Y15" s="133"/>
      <c r="Z15" s="132"/>
      <c r="AA15" s="130"/>
      <c r="AB15" s="131"/>
      <c r="AC15" s="132"/>
      <c r="AD15" s="130"/>
      <c r="AE15" s="131"/>
      <c r="AF15" s="132"/>
      <c r="AG15" s="130"/>
      <c r="AH15" s="131"/>
      <c r="AI15" s="132"/>
      <c r="AJ15" s="129"/>
      <c r="AK15" s="131"/>
      <c r="AL15" s="132"/>
      <c r="AM15" s="130"/>
      <c r="AN15" s="134"/>
      <c r="AO15" s="135"/>
    </row>
    <row r="16" spans="1:41" ht="51" customHeight="1" thickBot="1" x14ac:dyDescent="0.2">
      <c r="A16" s="117" t="s">
        <v>70</v>
      </c>
      <c r="B16" s="118"/>
      <c r="C16" s="119"/>
      <c r="D16" s="119"/>
      <c r="E16" s="120"/>
      <c r="F16" s="121"/>
      <c r="G16" s="122"/>
      <c r="H16" s="120"/>
      <c r="I16" s="121"/>
      <c r="J16" s="122"/>
      <c r="K16" s="123"/>
      <c r="L16" s="121"/>
      <c r="M16" s="122"/>
      <c r="N16" s="123"/>
      <c r="O16" s="121"/>
      <c r="P16" s="122"/>
      <c r="Q16" s="123"/>
      <c r="R16" s="121"/>
      <c r="S16" s="122"/>
      <c r="T16" s="123"/>
      <c r="U16" s="121"/>
      <c r="V16" s="122"/>
      <c r="W16" s="124"/>
      <c r="X16" s="121"/>
      <c r="Y16" s="124"/>
      <c r="Z16" s="123"/>
      <c r="AA16" s="121"/>
      <c r="AB16" s="122"/>
      <c r="AC16" s="123"/>
      <c r="AD16" s="121"/>
      <c r="AE16" s="122"/>
      <c r="AF16" s="123"/>
      <c r="AG16" s="121"/>
      <c r="AH16" s="122"/>
      <c r="AI16" s="123"/>
      <c r="AJ16" s="120"/>
      <c r="AK16" s="122"/>
      <c r="AL16" s="123"/>
      <c r="AM16" s="121"/>
      <c r="AN16" s="125"/>
      <c r="AO16" s="126"/>
    </row>
    <row r="17" spans="1:41" ht="51" customHeight="1" thickTop="1" x14ac:dyDescent="0.15">
      <c r="A17" s="107" t="s">
        <v>75</v>
      </c>
      <c r="B17" s="127"/>
      <c r="C17" s="128"/>
      <c r="D17" s="128"/>
      <c r="E17" s="129"/>
      <c r="F17" s="130"/>
      <c r="G17" s="131"/>
      <c r="H17" s="129"/>
      <c r="I17" s="130"/>
      <c r="J17" s="131"/>
      <c r="K17" s="132"/>
      <c r="L17" s="130"/>
      <c r="M17" s="131"/>
      <c r="N17" s="132"/>
      <c r="O17" s="130"/>
      <c r="P17" s="131"/>
      <c r="Q17" s="132"/>
      <c r="R17" s="130"/>
      <c r="S17" s="131"/>
      <c r="T17" s="132"/>
      <c r="U17" s="130"/>
      <c r="V17" s="131"/>
      <c r="W17" s="133"/>
      <c r="X17" s="130"/>
      <c r="Y17" s="133"/>
      <c r="Z17" s="132"/>
      <c r="AA17" s="130"/>
      <c r="AB17" s="131"/>
      <c r="AC17" s="132"/>
      <c r="AD17" s="130"/>
      <c r="AE17" s="131"/>
      <c r="AF17" s="132"/>
      <c r="AG17" s="130"/>
      <c r="AH17" s="131"/>
      <c r="AI17" s="132"/>
      <c r="AJ17" s="129"/>
      <c r="AK17" s="131"/>
      <c r="AL17" s="132"/>
      <c r="AM17" s="130"/>
      <c r="AN17" s="136"/>
      <c r="AO17" s="135"/>
    </row>
    <row r="18" spans="1:41" ht="51" customHeight="1" thickBot="1" x14ac:dyDescent="0.2">
      <c r="A18" s="117" t="s">
        <v>70</v>
      </c>
      <c r="B18" s="118"/>
      <c r="C18" s="119"/>
      <c r="D18" s="119"/>
      <c r="E18" s="120"/>
      <c r="F18" s="121"/>
      <c r="G18" s="122"/>
      <c r="H18" s="120"/>
      <c r="I18" s="121"/>
      <c r="J18" s="122"/>
      <c r="K18" s="123"/>
      <c r="L18" s="121"/>
      <c r="M18" s="122"/>
      <c r="N18" s="123"/>
      <c r="O18" s="121"/>
      <c r="P18" s="122"/>
      <c r="Q18" s="123"/>
      <c r="R18" s="121"/>
      <c r="S18" s="122"/>
      <c r="T18" s="123"/>
      <c r="U18" s="121"/>
      <c r="V18" s="122"/>
      <c r="W18" s="124"/>
      <c r="X18" s="121"/>
      <c r="Y18" s="124"/>
      <c r="Z18" s="123"/>
      <c r="AA18" s="121"/>
      <c r="AB18" s="122"/>
      <c r="AC18" s="123"/>
      <c r="AD18" s="121"/>
      <c r="AE18" s="122"/>
      <c r="AF18" s="123"/>
      <c r="AG18" s="121"/>
      <c r="AH18" s="122"/>
      <c r="AI18" s="123"/>
      <c r="AJ18" s="120"/>
      <c r="AK18" s="122"/>
      <c r="AL18" s="123"/>
      <c r="AM18" s="121"/>
      <c r="AN18" s="137"/>
      <c r="AO18" s="138"/>
    </row>
    <row r="19" spans="1:41" ht="51" customHeight="1" thickTop="1" x14ac:dyDescent="0.15">
      <c r="A19" s="107" t="s">
        <v>75</v>
      </c>
      <c r="B19" s="127"/>
      <c r="C19" s="128"/>
      <c r="D19" s="128"/>
      <c r="E19" s="129"/>
      <c r="F19" s="130"/>
      <c r="G19" s="131"/>
      <c r="H19" s="129"/>
      <c r="I19" s="130"/>
      <c r="J19" s="131"/>
      <c r="K19" s="132"/>
      <c r="L19" s="130"/>
      <c r="M19" s="131"/>
      <c r="N19" s="132"/>
      <c r="O19" s="130"/>
      <c r="P19" s="131"/>
      <c r="Q19" s="132"/>
      <c r="R19" s="130"/>
      <c r="S19" s="131"/>
      <c r="T19" s="132"/>
      <c r="U19" s="130"/>
      <c r="V19" s="131"/>
      <c r="W19" s="133"/>
      <c r="X19" s="130"/>
      <c r="Y19" s="133"/>
      <c r="Z19" s="132"/>
      <c r="AA19" s="130"/>
      <c r="AB19" s="131"/>
      <c r="AC19" s="132"/>
      <c r="AD19" s="130"/>
      <c r="AE19" s="131"/>
      <c r="AF19" s="132"/>
      <c r="AG19" s="130"/>
      <c r="AH19" s="131"/>
      <c r="AI19" s="132"/>
      <c r="AJ19" s="129"/>
      <c r="AK19" s="131"/>
      <c r="AL19" s="132"/>
      <c r="AM19" s="130"/>
      <c r="AN19" s="134"/>
      <c r="AO19" s="135"/>
    </row>
    <row r="20" spans="1:41" ht="50.25" customHeight="1" thickBot="1" x14ac:dyDescent="0.2">
      <c r="A20" s="117" t="s">
        <v>70</v>
      </c>
      <c r="B20" s="118"/>
      <c r="C20" s="119"/>
      <c r="D20" s="119"/>
      <c r="E20" s="123"/>
      <c r="F20" s="121"/>
      <c r="G20" s="122"/>
      <c r="H20" s="120"/>
      <c r="I20" s="121"/>
      <c r="J20" s="122"/>
      <c r="K20" s="123"/>
      <c r="L20" s="121"/>
      <c r="M20" s="122"/>
      <c r="N20" s="123"/>
      <c r="O20" s="121"/>
      <c r="P20" s="122"/>
      <c r="Q20" s="123"/>
      <c r="R20" s="121"/>
      <c r="S20" s="122"/>
      <c r="T20" s="123"/>
      <c r="U20" s="121"/>
      <c r="V20" s="122"/>
      <c r="W20" s="124"/>
      <c r="X20" s="121"/>
      <c r="Y20" s="124"/>
      <c r="Z20" s="123"/>
      <c r="AA20" s="121"/>
      <c r="AB20" s="122"/>
      <c r="AC20" s="123"/>
      <c r="AD20" s="121"/>
      <c r="AE20" s="122"/>
      <c r="AF20" s="123"/>
      <c r="AG20" s="121"/>
      <c r="AH20" s="122"/>
      <c r="AI20" s="123"/>
      <c r="AJ20" s="120"/>
      <c r="AK20" s="122"/>
      <c r="AL20" s="123"/>
      <c r="AM20" s="121"/>
      <c r="AN20" s="125"/>
      <c r="AO20" s="126"/>
    </row>
    <row r="21" spans="1:41" ht="81" customHeight="1" thickTop="1" thickBot="1" x14ac:dyDescent="0.2">
      <c r="A21" s="1067" t="s">
        <v>127</v>
      </c>
      <c r="B21" s="1068"/>
      <c r="C21" s="139"/>
      <c r="D21" s="139"/>
      <c r="E21" s="140"/>
      <c r="F21" s="141"/>
      <c r="G21" s="142"/>
      <c r="H21" s="140"/>
      <c r="I21" s="141"/>
      <c r="J21" s="143"/>
      <c r="K21" s="144"/>
      <c r="L21" s="141"/>
      <c r="M21" s="143"/>
      <c r="N21" s="144"/>
      <c r="O21" s="141"/>
      <c r="P21" s="143"/>
      <c r="Q21" s="144"/>
      <c r="R21" s="141"/>
      <c r="S21" s="143"/>
      <c r="T21" s="144"/>
      <c r="U21" s="141"/>
      <c r="V21" s="143"/>
      <c r="W21" s="98"/>
      <c r="X21" s="141"/>
      <c r="Y21" s="98"/>
      <c r="Z21" s="144"/>
      <c r="AA21" s="141"/>
      <c r="AB21" s="143"/>
      <c r="AC21" s="144"/>
      <c r="AD21" s="141"/>
      <c r="AE21" s="143"/>
      <c r="AF21" s="144"/>
      <c r="AG21" s="141"/>
      <c r="AH21" s="143"/>
      <c r="AI21" s="144"/>
      <c r="AJ21" s="140"/>
      <c r="AK21" s="143"/>
      <c r="AL21" s="144"/>
      <c r="AM21" s="141"/>
      <c r="AN21" s="145"/>
      <c r="AO21" s="146"/>
    </row>
    <row r="22" spans="1:41" ht="12.75" customHeight="1" x14ac:dyDescent="0.15">
      <c r="AJ22" s="147"/>
    </row>
    <row r="29" spans="1:41" x14ac:dyDescent="0.15">
      <c r="O29" s="148"/>
    </row>
  </sheetData>
  <mergeCells count="18">
    <mergeCell ref="AL5:AN5"/>
    <mergeCell ref="AO5:AO6"/>
    <mergeCell ref="Z5:AB5"/>
    <mergeCell ref="AC5:AE5"/>
    <mergeCell ref="A3:AO3"/>
    <mergeCell ref="AF5:AH5"/>
    <mergeCell ref="AI5:AK5"/>
    <mergeCell ref="A21:B21"/>
    <mergeCell ref="N5:P5"/>
    <mergeCell ref="Q5:S5"/>
    <mergeCell ref="T5:V5"/>
    <mergeCell ref="W5:Y5"/>
    <mergeCell ref="A5:B6"/>
    <mergeCell ref="C5:C6"/>
    <mergeCell ref="D5:D6"/>
    <mergeCell ref="E5:G5"/>
    <mergeCell ref="H5:J5"/>
    <mergeCell ref="K5:M5"/>
  </mergeCells>
  <phoneticPr fontId="5"/>
  <pageMargins left="0.59055118110236227" right="0.19685039370078741" top="0.39370078740157483" bottom="0.19685039370078741" header="0.59055118110236227" footer="0.19685039370078741"/>
  <pageSetup paperSize="9" scale="63" orientation="landscape" r:id="rId1"/>
  <headerFooter alignWithMargins="0">
    <oddFooter>&amp;C&amp;"ＭＳ 明朝,標準"&amp;14-56-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45"/>
  <sheetViews>
    <sheetView showGridLines="0" showZeros="0" view="pageBreakPreview" zoomScaleNormal="100" zoomScaleSheetLayoutView="100" workbookViewId="0">
      <selection activeCell="O18" sqref="O18"/>
    </sheetView>
  </sheetViews>
  <sheetFormatPr defaultRowHeight="13.5" x14ac:dyDescent="0.15"/>
  <cols>
    <col min="1" max="1" width="1.5" style="156" customWidth="1"/>
    <col min="2" max="3" width="3.75" style="156" customWidth="1"/>
    <col min="4" max="4" width="25.625" style="156" customWidth="1"/>
    <col min="5" max="5" width="11.25" style="156" customWidth="1"/>
    <col min="6" max="6" width="11.375" style="156" customWidth="1"/>
    <col min="7" max="7" width="14.625" style="156" customWidth="1"/>
    <col min="8" max="9" width="9.125" style="156" customWidth="1"/>
    <col min="10" max="10" width="15.25" style="156" customWidth="1"/>
    <col min="11" max="11" width="9" style="156"/>
    <col min="12" max="12" width="13.125" style="156" customWidth="1"/>
    <col min="13" max="13" width="12.5" style="156" customWidth="1"/>
    <col min="14" max="14" width="15.125" style="156" customWidth="1"/>
    <col min="15" max="15" width="21.625" style="156" customWidth="1"/>
    <col min="16" max="16" width="1.875" style="156" customWidth="1"/>
    <col min="17" max="17" width="1.75" style="156" customWidth="1"/>
    <col min="18" max="19" width="5.625" style="156" customWidth="1"/>
    <col min="20" max="20" width="27" style="156" customWidth="1"/>
    <col min="21" max="31" width="11.125" style="156" customWidth="1"/>
    <col min="32" max="32" width="16.125" style="156" customWidth="1"/>
    <col min="33" max="16384" width="9" style="156"/>
  </cols>
  <sheetData>
    <row r="1" spans="1:32" ht="18.75" customHeight="1" thickBot="1" x14ac:dyDescent="0.25">
      <c r="A1" s="416"/>
      <c r="C1" s="417"/>
      <c r="D1" s="417"/>
      <c r="E1" s="417"/>
      <c r="F1" s="417"/>
      <c r="G1" s="418" t="s">
        <v>257</v>
      </c>
      <c r="H1" s="417"/>
      <c r="I1" s="417"/>
      <c r="J1" s="417"/>
      <c r="K1" s="417"/>
      <c r="L1" s="417"/>
      <c r="M1" s="417"/>
      <c r="N1" s="417"/>
      <c r="O1" s="417"/>
      <c r="P1" s="417"/>
      <c r="Q1" s="416"/>
      <c r="R1" s="416"/>
      <c r="S1" s="416"/>
      <c r="T1" s="416"/>
      <c r="V1" s="418" t="s">
        <v>258</v>
      </c>
      <c r="X1" s="416"/>
      <c r="Y1" s="416"/>
      <c r="Z1" s="416"/>
      <c r="AA1" s="416"/>
      <c r="AB1" s="416"/>
      <c r="AC1" s="416"/>
      <c r="AD1" s="416"/>
      <c r="AE1" s="416"/>
      <c r="AF1" s="416"/>
    </row>
    <row r="2" spans="1:32" ht="16.5" customHeight="1" thickBot="1" x14ac:dyDescent="0.25">
      <c r="A2" s="416"/>
      <c r="B2" s="1085" t="s">
        <v>259</v>
      </c>
      <c r="C2" s="1085"/>
      <c r="D2" s="419"/>
      <c r="E2" s="420"/>
      <c r="F2" s="421"/>
      <c r="G2" s="421"/>
      <c r="H2" s="422"/>
      <c r="I2" s="422"/>
      <c r="J2" s="423"/>
      <c r="K2" s="423"/>
      <c r="L2" s="424" t="s">
        <v>260</v>
      </c>
      <c r="M2" s="1086">
        <f ca="1">NOW()</f>
        <v>44139.662629629631</v>
      </c>
      <c r="N2" s="1087"/>
      <c r="O2" s="425" t="s">
        <v>261</v>
      </c>
      <c r="P2" s="417"/>
      <c r="Q2" s="416"/>
      <c r="R2" s="416"/>
      <c r="S2" s="416"/>
      <c r="T2" s="416"/>
      <c r="U2" s="508" t="s">
        <v>300</v>
      </c>
      <c r="V2" s="509" t="s">
        <v>301</v>
      </c>
      <c r="W2" s="509" t="s">
        <v>302</v>
      </c>
      <c r="X2" s="509" t="s">
        <v>303</v>
      </c>
      <c r="Y2" s="509" t="s">
        <v>304</v>
      </c>
      <c r="Z2" s="510" t="s">
        <v>305</v>
      </c>
      <c r="AA2" s="416"/>
      <c r="AB2" s="416"/>
      <c r="AC2" s="416"/>
      <c r="AE2" s="416"/>
      <c r="AF2" s="426" t="s">
        <v>261</v>
      </c>
    </row>
    <row r="3" spans="1:32" ht="16.5" customHeight="1" x14ac:dyDescent="0.15">
      <c r="A3" s="416"/>
      <c r="B3" s="1088"/>
      <c r="C3" s="1089"/>
      <c r="D3" s="1092" t="s">
        <v>262</v>
      </c>
      <c r="E3" s="1094" t="s">
        <v>263</v>
      </c>
      <c r="F3" s="1096" t="s">
        <v>264</v>
      </c>
      <c r="G3" s="427" t="s">
        <v>265</v>
      </c>
      <c r="H3" s="428" t="s">
        <v>266</v>
      </c>
      <c r="I3" s="428" t="s">
        <v>267</v>
      </c>
      <c r="J3" s="429" t="s">
        <v>268</v>
      </c>
      <c r="K3" s="428" t="s">
        <v>269</v>
      </c>
      <c r="L3" s="429" t="s">
        <v>270</v>
      </c>
      <c r="M3" s="429" t="s">
        <v>271</v>
      </c>
      <c r="N3" s="429" t="s">
        <v>272</v>
      </c>
      <c r="O3" s="1098" t="s">
        <v>273</v>
      </c>
      <c r="P3" s="430"/>
      <c r="Q3" s="416"/>
      <c r="R3" s="1100"/>
      <c r="S3" s="1101"/>
      <c r="T3" s="1102"/>
      <c r="U3" s="495">
        <f>U4-2018</f>
        <v>2</v>
      </c>
      <c r="V3" s="496">
        <f t="shared" ref="V3:AE3" si="0">V4-2018</f>
        <v>3</v>
      </c>
      <c r="W3" s="496">
        <f t="shared" si="0"/>
        <v>4</v>
      </c>
      <c r="X3" s="496">
        <f t="shared" si="0"/>
        <v>5</v>
      </c>
      <c r="Y3" s="496">
        <f t="shared" si="0"/>
        <v>6</v>
      </c>
      <c r="Z3" s="511">
        <f t="shared" si="0"/>
        <v>7</v>
      </c>
      <c r="AA3" s="506">
        <f t="shared" si="0"/>
        <v>8</v>
      </c>
      <c r="AB3" s="431">
        <f t="shared" si="0"/>
        <v>9</v>
      </c>
      <c r="AC3" s="431">
        <f t="shared" si="0"/>
        <v>10</v>
      </c>
      <c r="AD3" s="431">
        <f t="shared" si="0"/>
        <v>11</v>
      </c>
      <c r="AE3" s="431">
        <f t="shared" si="0"/>
        <v>12</v>
      </c>
      <c r="AF3" s="1106" t="s">
        <v>133</v>
      </c>
    </row>
    <row r="4" spans="1:32" ht="16.5" customHeight="1" thickBot="1" x14ac:dyDescent="0.2">
      <c r="A4" s="416"/>
      <c r="B4" s="1090"/>
      <c r="C4" s="1091"/>
      <c r="D4" s="1093"/>
      <c r="E4" s="1095"/>
      <c r="F4" s="1097"/>
      <c r="G4" s="432" t="s">
        <v>274</v>
      </c>
      <c r="H4" s="433" t="s">
        <v>275</v>
      </c>
      <c r="I4" s="434" t="s">
        <v>276</v>
      </c>
      <c r="J4" s="434" t="s">
        <v>277</v>
      </c>
      <c r="K4" s="434" t="s">
        <v>278</v>
      </c>
      <c r="L4" s="433" t="s">
        <v>279</v>
      </c>
      <c r="M4" s="434" t="s">
        <v>280</v>
      </c>
      <c r="N4" s="433" t="s">
        <v>281</v>
      </c>
      <c r="O4" s="1099"/>
      <c r="P4" s="435"/>
      <c r="Q4" s="416"/>
      <c r="R4" s="1103"/>
      <c r="S4" s="1104"/>
      <c r="T4" s="1105"/>
      <c r="U4" s="436">
        <v>2020</v>
      </c>
      <c r="V4" s="437">
        <f t="shared" ref="V4:AE4" si="1">U4+1</f>
        <v>2021</v>
      </c>
      <c r="W4" s="437">
        <f t="shared" si="1"/>
        <v>2022</v>
      </c>
      <c r="X4" s="437">
        <f t="shared" si="1"/>
        <v>2023</v>
      </c>
      <c r="Y4" s="437">
        <f t="shared" si="1"/>
        <v>2024</v>
      </c>
      <c r="Z4" s="512">
        <f t="shared" si="1"/>
        <v>2025</v>
      </c>
      <c r="AA4" s="507">
        <f t="shared" si="1"/>
        <v>2026</v>
      </c>
      <c r="AB4" s="437">
        <f t="shared" si="1"/>
        <v>2027</v>
      </c>
      <c r="AC4" s="437">
        <f t="shared" si="1"/>
        <v>2028</v>
      </c>
      <c r="AD4" s="437">
        <f t="shared" si="1"/>
        <v>2029</v>
      </c>
      <c r="AE4" s="437">
        <f t="shared" si="1"/>
        <v>2030</v>
      </c>
      <c r="AF4" s="1107"/>
    </row>
    <row r="5" spans="1:32" ht="16.5" customHeight="1" x14ac:dyDescent="0.15">
      <c r="A5" s="416"/>
      <c r="B5" s="1108" t="s">
        <v>282</v>
      </c>
      <c r="C5" s="1111" t="s">
        <v>283</v>
      </c>
      <c r="D5" s="560"/>
      <c r="E5" s="560"/>
      <c r="F5" s="561"/>
      <c r="G5" s="562"/>
      <c r="H5" s="563"/>
      <c r="I5" s="564">
        <v>0</v>
      </c>
      <c r="J5" s="438" t="str">
        <f t="shared" ref="J5:J13" si="2">IF(G5&lt;=0,"",G5*(1-I5/100))</f>
        <v/>
      </c>
      <c r="K5" s="569"/>
      <c r="L5" s="438" t="str">
        <f t="shared" ref="L5:L13" si="3">IF(K5&lt;=0,"",ROUND(J5/K5,0))</f>
        <v/>
      </c>
      <c r="M5" s="576"/>
      <c r="N5" s="438" t="str">
        <f t="shared" ref="N5:N12" si="4">IF(K5&lt;=0,"",ROUND(G5*M5/K5,0))</f>
        <v/>
      </c>
      <c r="O5" s="579"/>
      <c r="P5" s="435"/>
      <c r="Q5" s="416"/>
      <c r="R5" s="1114" t="s">
        <v>284</v>
      </c>
      <c r="S5" s="1117" t="s">
        <v>283</v>
      </c>
      <c r="T5" s="497" t="str">
        <f t="shared" ref="T5:T13" si="5">IF(D5="","",D5)</f>
        <v/>
      </c>
      <c r="U5" s="513" t="str">
        <f t="shared" ref="U5:AE5" si="6">(IF(U4-$H$5&lt;=0,"",(IF(U4-$H$5&lt;=$K$5,$L$5,""))))</f>
        <v/>
      </c>
      <c r="V5" s="439" t="str">
        <f t="shared" si="6"/>
        <v/>
      </c>
      <c r="W5" s="439" t="str">
        <f t="shared" si="6"/>
        <v/>
      </c>
      <c r="X5" s="439" t="str">
        <f t="shared" si="6"/>
        <v/>
      </c>
      <c r="Y5" s="439" t="str">
        <f t="shared" si="6"/>
        <v/>
      </c>
      <c r="Z5" s="514" t="str">
        <f t="shared" si="6"/>
        <v/>
      </c>
      <c r="AA5" s="439" t="str">
        <f t="shared" si="6"/>
        <v/>
      </c>
      <c r="AB5" s="439" t="str">
        <f t="shared" si="6"/>
        <v/>
      </c>
      <c r="AC5" s="439" t="str">
        <f t="shared" si="6"/>
        <v/>
      </c>
      <c r="AD5" s="439" t="str">
        <f t="shared" si="6"/>
        <v/>
      </c>
      <c r="AE5" s="439" t="str">
        <f t="shared" si="6"/>
        <v/>
      </c>
      <c r="AF5" s="440"/>
    </row>
    <row r="6" spans="1:32" ht="16.5" customHeight="1" x14ac:dyDescent="0.15">
      <c r="A6" s="416"/>
      <c r="B6" s="1109"/>
      <c r="C6" s="1112"/>
      <c r="D6" s="565"/>
      <c r="E6" s="565"/>
      <c r="F6" s="566"/>
      <c r="G6" s="567"/>
      <c r="H6" s="568"/>
      <c r="I6" s="569"/>
      <c r="J6" s="438" t="str">
        <f t="shared" si="2"/>
        <v/>
      </c>
      <c r="K6" s="575"/>
      <c r="L6" s="438" t="str">
        <f t="shared" si="3"/>
        <v/>
      </c>
      <c r="M6" s="577"/>
      <c r="N6" s="438" t="str">
        <f t="shared" si="4"/>
        <v/>
      </c>
      <c r="O6" s="580"/>
      <c r="P6" s="435"/>
      <c r="Q6" s="416"/>
      <c r="R6" s="1115"/>
      <c r="S6" s="1118"/>
      <c r="T6" s="498" t="str">
        <f t="shared" si="5"/>
        <v/>
      </c>
      <c r="U6" s="513" t="str">
        <f t="shared" ref="U6:AE6" si="7">(IF(U4-$H$6&lt;=0,"",(IF(U4-$H$6&lt;=$K$6,$L$6,""))))</f>
        <v/>
      </c>
      <c r="V6" s="439" t="str">
        <f t="shared" si="7"/>
        <v/>
      </c>
      <c r="W6" s="439" t="str">
        <f t="shared" si="7"/>
        <v/>
      </c>
      <c r="X6" s="439" t="str">
        <f t="shared" si="7"/>
        <v/>
      </c>
      <c r="Y6" s="439" t="str">
        <f t="shared" si="7"/>
        <v/>
      </c>
      <c r="Z6" s="514" t="str">
        <f t="shared" si="7"/>
        <v/>
      </c>
      <c r="AA6" s="439" t="str">
        <f t="shared" si="7"/>
        <v/>
      </c>
      <c r="AB6" s="439" t="str">
        <f t="shared" si="7"/>
        <v/>
      </c>
      <c r="AC6" s="439" t="str">
        <f t="shared" si="7"/>
        <v/>
      </c>
      <c r="AD6" s="439" t="str">
        <f t="shared" si="7"/>
        <v/>
      </c>
      <c r="AE6" s="439" t="str">
        <f t="shared" si="7"/>
        <v/>
      </c>
      <c r="AF6" s="441"/>
    </row>
    <row r="7" spans="1:32" ht="16.5" customHeight="1" x14ac:dyDescent="0.15">
      <c r="A7" s="416"/>
      <c r="B7" s="1109"/>
      <c r="C7" s="1112"/>
      <c r="D7" s="565"/>
      <c r="E7" s="565"/>
      <c r="F7" s="566"/>
      <c r="G7" s="567"/>
      <c r="H7" s="568"/>
      <c r="I7" s="569"/>
      <c r="J7" s="438" t="str">
        <f t="shared" si="2"/>
        <v/>
      </c>
      <c r="K7" s="575"/>
      <c r="L7" s="438" t="str">
        <f t="shared" si="3"/>
        <v/>
      </c>
      <c r="M7" s="577"/>
      <c r="N7" s="438" t="str">
        <f t="shared" si="4"/>
        <v/>
      </c>
      <c r="O7" s="580"/>
      <c r="P7" s="435"/>
      <c r="Q7" s="416"/>
      <c r="R7" s="1115"/>
      <c r="S7" s="1118"/>
      <c r="T7" s="498" t="str">
        <f t="shared" si="5"/>
        <v/>
      </c>
      <c r="U7" s="513" t="str">
        <f t="shared" ref="U7:AE7" si="8">(IF(U4-$H$7&lt;=0,"",(IF(U4-$H$7&lt;=$K$7,$L$7,""))))</f>
        <v/>
      </c>
      <c r="V7" s="439" t="str">
        <f t="shared" si="8"/>
        <v/>
      </c>
      <c r="W7" s="439" t="str">
        <f t="shared" si="8"/>
        <v/>
      </c>
      <c r="X7" s="439" t="str">
        <f t="shared" si="8"/>
        <v/>
      </c>
      <c r="Y7" s="439" t="str">
        <f t="shared" si="8"/>
        <v/>
      </c>
      <c r="Z7" s="514" t="str">
        <f t="shared" si="8"/>
        <v/>
      </c>
      <c r="AA7" s="439" t="str">
        <f t="shared" si="8"/>
        <v/>
      </c>
      <c r="AB7" s="439" t="str">
        <f t="shared" si="8"/>
        <v/>
      </c>
      <c r="AC7" s="439" t="str">
        <f t="shared" si="8"/>
        <v/>
      </c>
      <c r="AD7" s="439" t="str">
        <f t="shared" si="8"/>
        <v/>
      </c>
      <c r="AE7" s="439" t="str">
        <f t="shared" si="8"/>
        <v/>
      </c>
      <c r="AF7" s="441"/>
    </row>
    <row r="8" spans="1:32" ht="16.5" customHeight="1" x14ac:dyDescent="0.15">
      <c r="A8" s="416"/>
      <c r="B8" s="1109"/>
      <c r="C8" s="1112"/>
      <c r="D8" s="565"/>
      <c r="E8" s="565"/>
      <c r="F8" s="566"/>
      <c r="G8" s="567"/>
      <c r="H8" s="568"/>
      <c r="I8" s="569"/>
      <c r="J8" s="438" t="str">
        <f t="shared" si="2"/>
        <v/>
      </c>
      <c r="K8" s="575"/>
      <c r="L8" s="438" t="str">
        <f t="shared" si="3"/>
        <v/>
      </c>
      <c r="M8" s="577"/>
      <c r="N8" s="438" t="str">
        <f t="shared" si="4"/>
        <v/>
      </c>
      <c r="O8" s="580"/>
      <c r="P8" s="435"/>
      <c r="Q8" s="416"/>
      <c r="R8" s="1115"/>
      <c r="S8" s="1118"/>
      <c r="T8" s="498" t="str">
        <f t="shared" si="5"/>
        <v/>
      </c>
      <c r="U8" s="513" t="str">
        <f t="shared" ref="U8:AE8" si="9">(IF(U4-$H$8&lt;=0,"",(IF(U4-$H$8&lt;=$K$8,$L$8,""))))</f>
        <v/>
      </c>
      <c r="V8" s="439" t="str">
        <f t="shared" si="9"/>
        <v/>
      </c>
      <c r="W8" s="439" t="str">
        <f t="shared" si="9"/>
        <v/>
      </c>
      <c r="X8" s="439" t="str">
        <f t="shared" si="9"/>
        <v/>
      </c>
      <c r="Y8" s="439" t="str">
        <f t="shared" si="9"/>
        <v/>
      </c>
      <c r="Z8" s="514" t="str">
        <f t="shared" si="9"/>
        <v/>
      </c>
      <c r="AA8" s="439" t="str">
        <f t="shared" si="9"/>
        <v/>
      </c>
      <c r="AB8" s="439" t="str">
        <f t="shared" si="9"/>
        <v/>
      </c>
      <c r="AC8" s="439" t="str">
        <f t="shared" si="9"/>
        <v/>
      </c>
      <c r="AD8" s="439" t="str">
        <f t="shared" si="9"/>
        <v/>
      </c>
      <c r="AE8" s="439" t="str">
        <f t="shared" si="9"/>
        <v/>
      </c>
      <c r="AF8" s="441"/>
    </row>
    <row r="9" spans="1:32" ht="16.5" customHeight="1" x14ac:dyDescent="0.15">
      <c r="A9" s="416"/>
      <c r="B9" s="1109"/>
      <c r="C9" s="1112"/>
      <c r="D9" s="565"/>
      <c r="E9" s="565"/>
      <c r="F9" s="566"/>
      <c r="G9" s="567"/>
      <c r="H9" s="568"/>
      <c r="I9" s="569"/>
      <c r="J9" s="438" t="str">
        <f t="shared" si="2"/>
        <v/>
      </c>
      <c r="K9" s="575"/>
      <c r="L9" s="438" t="str">
        <f t="shared" si="3"/>
        <v/>
      </c>
      <c r="M9" s="577"/>
      <c r="N9" s="438" t="str">
        <f t="shared" si="4"/>
        <v/>
      </c>
      <c r="O9" s="580"/>
      <c r="P9" s="435"/>
      <c r="Q9" s="416"/>
      <c r="R9" s="1115"/>
      <c r="S9" s="1118"/>
      <c r="T9" s="498" t="str">
        <f t="shared" si="5"/>
        <v/>
      </c>
      <c r="U9" s="513" t="str">
        <f t="shared" ref="U9:AE9" si="10">(IF(U4-$H$9&lt;=0,"",(IF(U4-$H$9&lt;=$K$9,$L$9,""))))</f>
        <v/>
      </c>
      <c r="V9" s="439" t="str">
        <f t="shared" si="10"/>
        <v/>
      </c>
      <c r="W9" s="439" t="str">
        <f t="shared" si="10"/>
        <v/>
      </c>
      <c r="X9" s="439" t="str">
        <f t="shared" si="10"/>
        <v/>
      </c>
      <c r="Y9" s="439" t="str">
        <f t="shared" si="10"/>
        <v/>
      </c>
      <c r="Z9" s="514" t="str">
        <f t="shared" si="10"/>
        <v/>
      </c>
      <c r="AA9" s="439" t="str">
        <f t="shared" si="10"/>
        <v/>
      </c>
      <c r="AB9" s="439" t="str">
        <f t="shared" si="10"/>
        <v/>
      </c>
      <c r="AC9" s="439" t="str">
        <f t="shared" si="10"/>
        <v/>
      </c>
      <c r="AD9" s="439" t="str">
        <f t="shared" si="10"/>
        <v/>
      </c>
      <c r="AE9" s="439" t="str">
        <f t="shared" si="10"/>
        <v/>
      </c>
      <c r="AF9" s="441"/>
    </row>
    <row r="10" spans="1:32" ht="16.5" customHeight="1" x14ac:dyDescent="0.15">
      <c r="A10" s="416"/>
      <c r="B10" s="1109"/>
      <c r="C10" s="1112"/>
      <c r="D10" s="565"/>
      <c r="E10" s="565"/>
      <c r="F10" s="566"/>
      <c r="G10" s="567"/>
      <c r="H10" s="568"/>
      <c r="I10" s="569"/>
      <c r="J10" s="438" t="str">
        <f t="shared" si="2"/>
        <v/>
      </c>
      <c r="K10" s="575"/>
      <c r="L10" s="438" t="str">
        <f t="shared" si="3"/>
        <v/>
      </c>
      <c r="M10" s="577"/>
      <c r="N10" s="438" t="str">
        <f t="shared" si="4"/>
        <v/>
      </c>
      <c r="O10" s="580"/>
      <c r="P10" s="435"/>
      <c r="Q10" s="416"/>
      <c r="R10" s="1115"/>
      <c r="S10" s="1118"/>
      <c r="T10" s="498" t="str">
        <f t="shared" si="5"/>
        <v/>
      </c>
      <c r="U10" s="513" t="str">
        <f t="shared" ref="U10:AE10" si="11">(IF(U4-$H$10&lt;=0,"",(IF(U4-$H$10&lt;=$K$10,$L$10,""))))</f>
        <v/>
      </c>
      <c r="V10" s="439" t="str">
        <f t="shared" si="11"/>
        <v/>
      </c>
      <c r="W10" s="439" t="str">
        <f t="shared" si="11"/>
        <v/>
      </c>
      <c r="X10" s="439" t="str">
        <f t="shared" si="11"/>
        <v/>
      </c>
      <c r="Y10" s="439" t="str">
        <f t="shared" si="11"/>
        <v/>
      </c>
      <c r="Z10" s="514" t="str">
        <f t="shared" si="11"/>
        <v/>
      </c>
      <c r="AA10" s="439" t="str">
        <f t="shared" si="11"/>
        <v/>
      </c>
      <c r="AB10" s="439" t="str">
        <f t="shared" si="11"/>
        <v/>
      </c>
      <c r="AC10" s="439" t="str">
        <f t="shared" si="11"/>
        <v/>
      </c>
      <c r="AD10" s="439" t="str">
        <f t="shared" si="11"/>
        <v/>
      </c>
      <c r="AE10" s="439" t="str">
        <f t="shared" si="11"/>
        <v/>
      </c>
      <c r="AF10" s="441"/>
    </row>
    <row r="11" spans="1:32" ht="16.5" customHeight="1" x14ac:dyDescent="0.15">
      <c r="A11" s="416"/>
      <c r="B11" s="1109"/>
      <c r="C11" s="1112"/>
      <c r="D11" s="565"/>
      <c r="E11" s="565"/>
      <c r="F11" s="566"/>
      <c r="G11" s="567"/>
      <c r="H11" s="568"/>
      <c r="I11" s="569"/>
      <c r="J11" s="438" t="str">
        <f t="shared" si="2"/>
        <v/>
      </c>
      <c r="K11" s="575"/>
      <c r="L11" s="438" t="str">
        <f t="shared" si="3"/>
        <v/>
      </c>
      <c r="M11" s="577"/>
      <c r="N11" s="438" t="str">
        <f t="shared" si="4"/>
        <v/>
      </c>
      <c r="O11" s="580"/>
      <c r="P11" s="435"/>
      <c r="Q11" s="416"/>
      <c r="R11" s="1115"/>
      <c r="S11" s="1118"/>
      <c r="T11" s="498" t="str">
        <f t="shared" si="5"/>
        <v/>
      </c>
      <c r="U11" s="513" t="str">
        <f t="shared" ref="U11:AE11" si="12">(IF(U4-$H$11&lt;=0,"",(IF(U4-$H$11&lt;=$K$11,$L$11,""))))</f>
        <v/>
      </c>
      <c r="V11" s="439" t="str">
        <f t="shared" si="12"/>
        <v/>
      </c>
      <c r="W11" s="439" t="str">
        <f t="shared" si="12"/>
        <v/>
      </c>
      <c r="X11" s="439" t="str">
        <f t="shared" si="12"/>
        <v/>
      </c>
      <c r="Y11" s="439" t="str">
        <f t="shared" si="12"/>
        <v/>
      </c>
      <c r="Z11" s="514" t="str">
        <f t="shared" si="12"/>
        <v/>
      </c>
      <c r="AA11" s="439" t="str">
        <f t="shared" si="12"/>
        <v/>
      </c>
      <c r="AB11" s="439" t="str">
        <f t="shared" si="12"/>
        <v/>
      </c>
      <c r="AC11" s="439" t="str">
        <f t="shared" si="12"/>
        <v/>
      </c>
      <c r="AD11" s="439" t="str">
        <f t="shared" si="12"/>
        <v/>
      </c>
      <c r="AE11" s="439" t="str">
        <f t="shared" si="12"/>
        <v/>
      </c>
      <c r="AF11" s="441"/>
    </row>
    <row r="12" spans="1:32" ht="16.5" customHeight="1" x14ac:dyDescent="0.15">
      <c r="A12" s="416"/>
      <c r="B12" s="1109"/>
      <c r="C12" s="1112"/>
      <c r="D12" s="565"/>
      <c r="E12" s="565"/>
      <c r="F12" s="566"/>
      <c r="G12" s="567"/>
      <c r="H12" s="568"/>
      <c r="I12" s="569"/>
      <c r="J12" s="438" t="str">
        <f t="shared" si="2"/>
        <v/>
      </c>
      <c r="K12" s="575"/>
      <c r="L12" s="438" t="str">
        <f t="shared" si="3"/>
        <v/>
      </c>
      <c r="M12" s="577"/>
      <c r="N12" s="438" t="str">
        <f t="shared" si="4"/>
        <v/>
      </c>
      <c r="O12" s="580"/>
      <c r="P12" s="435"/>
      <c r="Q12" s="416"/>
      <c r="R12" s="1115"/>
      <c r="S12" s="1118"/>
      <c r="T12" s="498" t="str">
        <f t="shared" si="5"/>
        <v/>
      </c>
      <c r="U12" s="513" t="str">
        <f t="shared" ref="U12:AE12" si="13">(IF(U4-$H$12&lt;=0,"",(IF(U4-$H$12&lt;=$K$12,$L$12,""))))</f>
        <v/>
      </c>
      <c r="V12" s="439" t="str">
        <f t="shared" si="13"/>
        <v/>
      </c>
      <c r="W12" s="439" t="str">
        <f t="shared" si="13"/>
        <v/>
      </c>
      <c r="X12" s="439" t="str">
        <f t="shared" si="13"/>
        <v/>
      </c>
      <c r="Y12" s="439" t="str">
        <f t="shared" si="13"/>
        <v/>
      </c>
      <c r="Z12" s="514" t="str">
        <f t="shared" si="13"/>
        <v/>
      </c>
      <c r="AA12" s="439" t="str">
        <f t="shared" si="13"/>
        <v/>
      </c>
      <c r="AB12" s="439" t="str">
        <f t="shared" si="13"/>
        <v/>
      </c>
      <c r="AC12" s="439" t="str">
        <f t="shared" si="13"/>
        <v/>
      </c>
      <c r="AD12" s="439" t="str">
        <f t="shared" si="13"/>
        <v/>
      </c>
      <c r="AE12" s="439" t="str">
        <f t="shared" si="13"/>
        <v/>
      </c>
      <c r="AF12" s="441"/>
    </row>
    <row r="13" spans="1:32" ht="16.5" customHeight="1" thickBot="1" x14ac:dyDescent="0.2">
      <c r="A13" s="416"/>
      <c r="B13" s="1109"/>
      <c r="C13" s="1113"/>
      <c r="D13" s="565"/>
      <c r="E13" s="570"/>
      <c r="F13" s="571"/>
      <c r="G13" s="572"/>
      <c r="H13" s="573"/>
      <c r="I13" s="574"/>
      <c r="J13" s="438" t="str">
        <f t="shared" si="2"/>
        <v/>
      </c>
      <c r="K13" s="575"/>
      <c r="L13" s="438" t="str">
        <f t="shared" si="3"/>
        <v/>
      </c>
      <c r="M13" s="578"/>
      <c r="N13" s="438"/>
      <c r="O13" s="581"/>
      <c r="P13" s="435"/>
      <c r="Q13" s="416"/>
      <c r="R13" s="1115"/>
      <c r="S13" s="1118"/>
      <c r="T13" s="499" t="str">
        <f t="shared" si="5"/>
        <v/>
      </c>
      <c r="U13" s="442" t="str">
        <f t="shared" ref="U13:AE13" si="14">(IF(U4-$H$13&lt;=0,"",(IF(U4-$H$13&lt;=$K$13,$L$13,""))))</f>
        <v/>
      </c>
      <c r="V13" s="443" t="str">
        <f t="shared" si="14"/>
        <v/>
      </c>
      <c r="W13" s="443" t="str">
        <f t="shared" si="14"/>
        <v/>
      </c>
      <c r="X13" s="443" t="str">
        <f t="shared" si="14"/>
        <v/>
      </c>
      <c r="Y13" s="443" t="str">
        <f t="shared" si="14"/>
        <v/>
      </c>
      <c r="Z13" s="444" t="str">
        <f t="shared" si="14"/>
        <v/>
      </c>
      <c r="AA13" s="443" t="str">
        <f t="shared" si="14"/>
        <v/>
      </c>
      <c r="AB13" s="443" t="str">
        <f t="shared" si="14"/>
        <v/>
      </c>
      <c r="AC13" s="443" t="str">
        <f t="shared" si="14"/>
        <v/>
      </c>
      <c r="AD13" s="443" t="str">
        <f t="shared" si="14"/>
        <v/>
      </c>
      <c r="AE13" s="444" t="str">
        <f t="shared" si="14"/>
        <v/>
      </c>
      <c r="AF13" s="445"/>
    </row>
    <row r="14" spans="1:32" ht="16.5" customHeight="1" thickBot="1" x14ac:dyDescent="0.2">
      <c r="A14" s="416"/>
      <c r="B14" s="1109"/>
      <c r="C14" s="1120"/>
      <c r="D14" s="1121"/>
      <c r="E14" s="446"/>
      <c r="F14" s="447"/>
      <c r="G14" s="448"/>
      <c r="H14" s="449"/>
      <c r="I14" s="450"/>
      <c r="J14" s="451"/>
      <c r="K14" s="450"/>
      <c r="L14" s="451">
        <f>SUM(L5:L13)</f>
        <v>0</v>
      </c>
      <c r="M14" s="452"/>
      <c r="N14" s="451">
        <f>SUM(N5:N13)</f>
        <v>0</v>
      </c>
      <c r="O14" s="453"/>
      <c r="P14" s="435"/>
      <c r="Q14" s="416"/>
      <c r="R14" s="1115"/>
      <c r="S14" s="1119"/>
      <c r="T14" s="500" t="s">
        <v>285</v>
      </c>
      <c r="U14" s="534">
        <f>SUM(U5:U13)</f>
        <v>0</v>
      </c>
      <c r="V14" s="535">
        <f>SUM(V5:V13)</f>
        <v>0</v>
      </c>
      <c r="W14" s="535">
        <f t="shared" ref="W14:AE14" si="15">SUM(W5:W13)</f>
        <v>0</v>
      </c>
      <c r="X14" s="535">
        <f t="shared" si="15"/>
        <v>0</v>
      </c>
      <c r="Y14" s="535">
        <f t="shared" si="15"/>
        <v>0</v>
      </c>
      <c r="Z14" s="536">
        <f t="shared" si="15"/>
        <v>0</v>
      </c>
      <c r="AA14" s="454">
        <f t="shared" si="15"/>
        <v>0</v>
      </c>
      <c r="AB14" s="454">
        <f t="shared" si="15"/>
        <v>0</v>
      </c>
      <c r="AC14" s="454">
        <f t="shared" si="15"/>
        <v>0</v>
      </c>
      <c r="AD14" s="454">
        <f t="shared" si="15"/>
        <v>0</v>
      </c>
      <c r="AE14" s="455">
        <f t="shared" si="15"/>
        <v>0</v>
      </c>
      <c r="AF14" s="456"/>
    </row>
    <row r="15" spans="1:32" ht="16.5" customHeight="1" x14ac:dyDescent="0.15">
      <c r="A15" s="416"/>
      <c r="B15" s="1109"/>
      <c r="C15" s="1122" t="s">
        <v>286</v>
      </c>
      <c r="D15" s="545"/>
      <c r="E15" s="546"/>
      <c r="F15" s="547"/>
      <c r="G15" s="548"/>
      <c r="H15" s="549"/>
      <c r="I15" s="558"/>
      <c r="J15" s="438" t="str">
        <f t="shared" ref="J15:J20" si="16">IF(G15&lt;=0,"",G15*(1-I15/100))</f>
        <v/>
      </c>
      <c r="K15" s="550"/>
      <c r="L15" s="438" t="str">
        <f t="shared" ref="L15:L20" si="17">IF(K15&lt;=0,"",ROUND(J15/K15,0))</f>
        <v/>
      </c>
      <c r="M15" s="559"/>
      <c r="N15" s="438" t="str">
        <f t="shared" ref="N15:N20" si="18">IF(K15&lt;=0,"",ROUND(G15*M15/K15,0))</f>
        <v/>
      </c>
      <c r="O15" s="556"/>
      <c r="P15" s="435"/>
      <c r="Q15" s="416"/>
      <c r="R15" s="1115"/>
      <c r="S15" s="1114" t="s">
        <v>287</v>
      </c>
      <c r="T15" s="498" t="str">
        <f t="shared" ref="T15:T20" si="19">IF(D15="","",D15)</f>
        <v/>
      </c>
      <c r="U15" s="513" t="str">
        <f>(IF(U4-H15&lt;=0,"",(IF(U4-H15&lt;=K15,L15,""))))</f>
        <v/>
      </c>
      <c r="V15" s="439" t="str">
        <f t="shared" ref="V15:AE15" si="20">(IF(V4-$H$15&lt;=0,"",(IF(V4-$H$15&lt;=$K$15,$L$15,""))))</f>
        <v/>
      </c>
      <c r="W15" s="439" t="str">
        <f t="shared" si="20"/>
        <v/>
      </c>
      <c r="X15" s="439" t="str">
        <f t="shared" si="20"/>
        <v/>
      </c>
      <c r="Y15" s="439" t="str">
        <f t="shared" si="20"/>
        <v/>
      </c>
      <c r="Z15" s="514" t="str">
        <f t="shared" si="20"/>
        <v/>
      </c>
      <c r="AA15" s="439" t="str">
        <f t="shared" si="20"/>
        <v/>
      </c>
      <c r="AB15" s="439" t="str">
        <f t="shared" si="20"/>
        <v/>
      </c>
      <c r="AC15" s="439" t="str">
        <f t="shared" si="20"/>
        <v/>
      </c>
      <c r="AD15" s="439" t="str">
        <f t="shared" si="20"/>
        <v/>
      </c>
      <c r="AE15" s="439" t="str">
        <f t="shared" si="20"/>
        <v/>
      </c>
      <c r="AF15" s="440"/>
    </row>
    <row r="16" spans="1:32" ht="16.5" customHeight="1" x14ac:dyDescent="0.15">
      <c r="A16" s="416"/>
      <c r="B16" s="1109"/>
      <c r="C16" s="1123"/>
      <c r="D16" s="545"/>
      <c r="E16" s="545"/>
      <c r="F16" s="551"/>
      <c r="G16" s="552"/>
      <c r="H16" s="553"/>
      <c r="I16" s="550"/>
      <c r="J16" s="438" t="str">
        <f t="shared" si="16"/>
        <v/>
      </c>
      <c r="K16" s="550"/>
      <c r="L16" s="438" t="str">
        <f t="shared" si="17"/>
        <v/>
      </c>
      <c r="M16" s="559"/>
      <c r="N16" s="438" t="str">
        <f t="shared" si="18"/>
        <v/>
      </c>
      <c r="O16" s="557"/>
      <c r="P16" s="435"/>
      <c r="Q16" s="416"/>
      <c r="R16" s="1115"/>
      <c r="S16" s="1115"/>
      <c r="T16" s="498" t="str">
        <f t="shared" si="19"/>
        <v/>
      </c>
      <c r="U16" s="513" t="str">
        <f t="shared" ref="U16:AE16" si="21">(IF(U4-$H$16&lt;=0,"",(IF(U4-$H$16&lt;=$K$16,$L$16,""))))</f>
        <v/>
      </c>
      <c r="V16" s="439" t="str">
        <f t="shared" si="21"/>
        <v/>
      </c>
      <c r="W16" s="439" t="str">
        <f t="shared" si="21"/>
        <v/>
      </c>
      <c r="X16" s="439" t="str">
        <f t="shared" si="21"/>
        <v/>
      </c>
      <c r="Y16" s="439" t="str">
        <f t="shared" si="21"/>
        <v/>
      </c>
      <c r="Z16" s="514" t="str">
        <f t="shared" si="21"/>
        <v/>
      </c>
      <c r="AA16" s="439" t="str">
        <f t="shared" si="21"/>
        <v/>
      </c>
      <c r="AB16" s="439" t="str">
        <f t="shared" si="21"/>
        <v/>
      </c>
      <c r="AC16" s="439" t="str">
        <f t="shared" si="21"/>
        <v/>
      </c>
      <c r="AD16" s="439" t="str">
        <f t="shared" si="21"/>
        <v/>
      </c>
      <c r="AE16" s="439" t="str">
        <f t="shared" si="21"/>
        <v/>
      </c>
      <c r="AF16" s="441"/>
    </row>
    <row r="17" spans="1:32" ht="16.5" customHeight="1" x14ac:dyDescent="0.15">
      <c r="A17" s="416"/>
      <c r="B17" s="1109"/>
      <c r="C17" s="1123"/>
      <c r="D17" s="545"/>
      <c r="E17" s="545"/>
      <c r="F17" s="551"/>
      <c r="G17" s="552"/>
      <c r="H17" s="553"/>
      <c r="I17" s="550"/>
      <c r="J17" s="438" t="str">
        <f t="shared" si="16"/>
        <v/>
      </c>
      <c r="K17" s="550"/>
      <c r="L17" s="438" t="str">
        <f t="shared" si="17"/>
        <v/>
      </c>
      <c r="M17" s="559"/>
      <c r="N17" s="438" t="str">
        <f t="shared" si="18"/>
        <v/>
      </c>
      <c r="O17" s="557"/>
      <c r="P17" s="435"/>
      <c r="Q17" s="416"/>
      <c r="R17" s="1115"/>
      <c r="S17" s="1115"/>
      <c r="T17" s="498" t="str">
        <f t="shared" si="19"/>
        <v/>
      </c>
      <c r="U17" s="513" t="str">
        <f t="shared" ref="U17:AE17" si="22">(IF(U4-$H$17&lt;=0,"",(IF(U4-$H$17&lt;=$K$17,$L$17,""))))</f>
        <v/>
      </c>
      <c r="V17" s="439" t="str">
        <f t="shared" si="22"/>
        <v/>
      </c>
      <c r="W17" s="439" t="str">
        <f t="shared" si="22"/>
        <v/>
      </c>
      <c r="X17" s="439" t="str">
        <f t="shared" si="22"/>
        <v/>
      </c>
      <c r="Y17" s="439" t="str">
        <f t="shared" si="22"/>
        <v/>
      </c>
      <c r="Z17" s="514" t="str">
        <f t="shared" si="22"/>
        <v/>
      </c>
      <c r="AA17" s="439" t="str">
        <f t="shared" si="22"/>
        <v/>
      </c>
      <c r="AB17" s="439" t="str">
        <f t="shared" si="22"/>
        <v/>
      </c>
      <c r="AC17" s="439" t="str">
        <f t="shared" si="22"/>
        <v/>
      </c>
      <c r="AD17" s="439" t="str">
        <f t="shared" si="22"/>
        <v/>
      </c>
      <c r="AE17" s="439" t="str">
        <f t="shared" si="22"/>
        <v/>
      </c>
      <c r="AF17" s="441"/>
    </row>
    <row r="18" spans="1:32" ht="16.5" customHeight="1" x14ac:dyDescent="0.15">
      <c r="A18" s="416"/>
      <c r="B18" s="1109"/>
      <c r="C18" s="1123"/>
      <c r="D18" s="545"/>
      <c r="E18" s="545"/>
      <c r="F18" s="551"/>
      <c r="G18" s="552"/>
      <c r="H18" s="553"/>
      <c r="I18" s="550"/>
      <c r="J18" s="438" t="str">
        <f t="shared" si="16"/>
        <v/>
      </c>
      <c r="K18" s="550"/>
      <c r="L18" s="438" t="str">
        <f t="shared" si="17"/>
        <v/>
      </c>
      <c r="M18" s="559"/>
      <c r="N18" s="438" t="str">
        <f t="shared" si="18"/>
        <v/>
      </c>
      <c r="O18" s="557"/>
      <c r="P18" s="435"/>
      <c r="Q18" s="416"/>
      <c r="R18" s="1115"/>
      <c r="S18" s="1115"/>
      <c r="T18" s="498" t="str">
        <f t="shared" si="19"/>
        <v/>
      </c>
      <c r="U18" s="513" t="str">
        <f t="shared" ref="U18:AE18" si="23">(IF(U4-$H$18&lt;=0,"",(IF(U4-$H$18&lt;=$K$18,$L$18,""))))</f>
        <v/>
      </c>
      <c r="V18" s="439" t="str">
        <f t="shared" si="23"/>
        <v/>
      </c>
      <c r="W18" s="439" t="str">
        <f t="shared" si="23"/>
        <v/>
      </c>
      <c r="X18" s="439" t="str">
        <f t="shared" si="23"/>
        <v/>
      </c>
      <c r="Y18" s="439" t="str">
        <f t="shared" si="23"/>
        <v/>
      </c>
      <c r="Z18" s="514" t="str">
        <f t="shared" si="23"/>
        <v/>
      </c>
      <c r="AA18" s="439" t="str">
        <f t="shared" si="23"/>
        <v/>
      </c>
      <c r="AB18" s="439" t="str">
        <f t="shared" si="23"/>
        <v/>
      </c>
      <c r="AC18" s="439" t="str">
        <f t="shared" si="23"/>
        <v/>
      </c>
      <c r="AD18" s="439" t="str">
        <f t="shared" si="23"/>
        <v/>
      </c>
      <c r="AE18" s="439" t="str">
        <f t="shared" si="23"/>
        <v/>
      </c>
      <c r="AF18" s="441"/>
    </row>
    <row r="19" spans="1:32" ht="16.5" customHeight="1" x14ac:dyDescent="0.15">
      <c r="A19" s="416"/>
      <c r="B19" s="1109"/>
      <c r="C19" s="1123"/>
      <c r="D19" s="545"/>
      <c r="E19" s="545"/>
      <c r="F19" s="551"/>
      <c r="G19" s="552"/>
      <c r="H19" s="553"/>
      <c r="I19" s="550"/>
      <c r="J19" s="438" t="str">
        <f t="shared" si="16"/>
        <v/>
      </c>
      <c r="K19" s="550"/>
      <c r="L19" s="438" t="str">
        <f t="shared" si="17"/>
        <v/>
      </c>
      <c r="M19" s="559"/>
      <c r="N19" s="438" t="str">
        <f t="shared" si="18"/>
        <v/>
      </c>
      <c r="O19" s="557"/>
      <c r="P19" s="435"/>
      <c r="Q19" s="416"/>
      <c r="R19" s="1115"/>
      <c r="S19" s="1115"/>
      <c r="T19" s="498" t="str">
        <f t="shared" si="19"/>
        <v/>
      </c>
      <c r="U19" s="513" t="str">
        <f t="shared" ref="U19:AE19" si="24">(IF(U4-$H$19&lt;=0,"",(IF(U4-$H$19&lt;=$K$19,$L$19,""))))</f>
        <v/>
      </c>
      <c r="V19" s="439" t="str">
        <f t="shared" si="24"/>
        <v/>
      </c>
      <c r="W19" s="439" t="str">
        <f t="shared" si="24"/>
        <v/>
      </c>
      <c r="X19" s="439" t="str">
        <f t="shared" si="24"/>
        <v/>
      </c>
      <c r="Y19" s="439" t="str">
        <f t="shared" si="24"/>
        <v/>
      </c>
      <c r="Z19" s="514" t="str">
        <f t="shared" si="24"/>
        <v/>
      </c>
      <c r="AA19" s="439" t="str">
        <f t="shared" si="24"/>
        <v/>
      </c>
      <c r="AB19" s="439" t="str">
        <f t="shared" si="24"/>
        <v/>
      </c>
      <c r="AC19" s="439" t="str">
        <f t="shared" si="24"/>
        <v/>
      </c>
      <c r="AD19" s="439" t="str">
        <f t="shared" si="24"/>
        <v/>
      </c>
      <c r="AE19" s="439" t="str">
        <f t="shared" si="24"/>
        <v/>
      </c>
      <c r="AF19" s="441"/>
    </row>
    <row r="20" spans="1:32" ht="16.5" customHeight="1" thickBot="1" x14ac:dyDescent="0.2">
      <c r="A20" s="416"/>
      <c r="B20" s="1109"/>
      <c r="C20" s="1124"/>
      <c r="D20" s="545"/>
      <c r="E20" s="545"/>
      <c r="F20" s="551"/>
      <c r="G20" s="552"/>
      <c r="H20" s="553"/>
      <c r="I20" s="550"/>
      <c r="J20" s="438" t="str">
        <f t="shared" si="16"/>
        <v/>
      </c>
      <c r="K20" s="550"/>
      <c r="L20" s="438" t="str">
        <f t="shared" si="17"/>
        <v/>
      </c>
      <c r="M20" s="559"/>
      <c r="N20" s="438" t="str">
        <f t="shared" si="18"/>
        <v/>
      </c>
      <c r="O20" s="557"/>
      <c r="P20" s="435"/>
      <c r="Q20" s="416"/>
      <c r="R20" s="1115"/>
      <c r="S20" s="1115"/>
      <c r="T20" s="501" t="str">
        <f t="shared" si="19"/>
        <v/>
      </c>
      <c r="U20" s="442" t="str">
        <f t="shared" ref="U20:AE20" si="25">(IF(U4-$H$20&lt;=0,"",(IF(U4-$H$20&lt;=$K$20,$L$20,""))))</f>
        <v/>
      </c>
      <c r="V20" s="443" t="str">
        <f t="shared" si="25"/>
        <v/>
      </c>
      <c r="W20" s="443" t="str">
        <f t="shared" si="25"/>
        <v/>
      </c>
      <c r="X20" s="443" t="str">
        <f t="shared" si="25"/>
        <v/>
      </c>
      <c r="Y20" s="443" t="str">
        <f t="shared" si="25"/>
        <v/>
      </c>
      <c r="Z20" s="444" t="str">
        <f t="shared" si="25"/>
        <v/>
      </c>
      <c r="AA20" s="443" t="str">
        <f t="shared" si="25"/>
        <v/>
      </c>
      <c r="AB20" s="443" t="str">
        <f t="shared" si="25"/>
        <v/>
      </c>
      <c r="AC20" s="443" t="str">
        <f t="shared" si="25"/>
        <v/>
      </c>
      <c r="AD20" s="443" t="str">
        <f t="shared" si="25"/>
        <v/>
      </c>
      <c r="AE20" s="443" t="str">
        <f t="shared" si="25"/>
        <v/>
      </c>
      <c r="AF20" s="445"/>
    </row>
    <row r="21" spans="1:32" ht="16.5" customHeight="1" thickBot="1" x14ac:dyDescent="0.2">
      <c r="A21" s="416"/>
      <c r="B21" s="1110"/>
      <c r="C21" s="1120" t="s">
        <v>288</v>
      </c>
      <c r="D21" s="1121"/>
      <c r="E21" s="446"/>
      <c r="F21" s="447"/>
      <c r="G21" s="448"/>
      <c r="H21" s="449"/>
      <c r="I21" s="450"/>
      <c r="J21" s="451"/>
      <c r="K21" s="450"/>
      <c r="L21" s="451">
        <f>SUM(L15:L20)</f>
        <v>0</v>
      </c>
      <c r="M21" s="452"/>
      <c r="N21" s="451">
        <f>SUM(N15:N20)</f>
        <v>0</v>
      </c>
      <c r="O21" s="453"/>
      <c r="P21" s="435"/>
      <c r="Q21" s="416"/>
      <c r="R21" s="1115"/>
      <c r="S21" s="1116"/>
      <c r="T21" s="460" t="s">
        <v>289</v>
      </c>
      <c r="U21" s="530">
        <f t="shared" ref="U21:AE21" si="26">SUM(U15:U20)</f>
        <v>0</v>
      </c>
      <c r="V21" s="531">
        <f t="shared" si="26"/>
        <v>0</v>
      </c>
      <c r="W21" s="531">
        <f t="shared" si="26"/>
        <v>0</v>
      </c>
      <c r="X21" s="531">
        <f t="shared" si="26"/>
        <v>0</v>
      </c>
      <c r="Y21" s="531">
        <f t="shared" si="26"/>
        <v>0</v>
      </c>
      <c r="Z21" s="532">
        <f t="shared" si="26"/>
        <v>0</v>
      </c>
      <c r="AA21" s="457">
        <f t="shared" si="26"/>
        <v>0</v>
      </c>
      <c r="AB21" s="457">
        <f t="shared" si="26"/>
        <v>0</v>
      </c>
      <c r="AC21" s="457">
        <f t="shared" si="26"/>
        <v>0</v>
      </c>
      <c r="AD21" s="457">
        <f t="shared" si="26"/>
        <v>0</v>
      </c>
      <c r="AE21" s="458">
        <f t="shared" si="26"/>
        <v>0</v>
      </c>
      <c r="AF21" s="459"/>
    </row>
    <row r="22" spans="1:32" ht="16.5" customHeight="1" thickBot="1" x14ac:dyDescent="0.2">
      <c r="A22" s="416"/>
      <c r="B22" s="435"/>
      <c r="C22" s="430"/>
      <c r="D22" s="430"/>
      <c r="E22" s="460"/>
      <c r="F22" s="460"/>
      <c r="G22" s="461"/>
      <c r="H22" s="462"/>
      <c r="I22" s="463"/>
      <c r="J22" s="464"/>
      <c r="K22" s="463"/>
      <c r="L22" s="465"/>
      <c r="M22" s="466"/>
      <c r="N22" s="465"/>
      <c r="O22" s="467"/>
      <c r="P22" s="435"/>
      <c r="Q22" s="416"/>
      <c r="R22" s="1116"/>
      <c r="S22" s="1129" t="s">
        <v>290</v>
      </c>
      <c r="T22" s="1130"/>
      <c r="U22" s="528">
        <f t="shared" ref="U22:AE22" si="27">U21+U14</f>
        <v>0</v>
      </c>
      <c r="V22" s="529">
        <f t="shared" si="27"/>
        <v>0</v>
      </c>
      <c r="W22" s="529">
        <f t="shared" si="27"/>
        <v>0</v>
      </c>
      <c r="X22" s="529">
        <f t="shared" si="27"/>
        <v>0</v>
      </c>
      <c r="Y22" s="529">
        <f t="shared" si="27"/>
        <v>0</v>
      </c>
      <c r="Z22" s="533">
        <f t="shared" si="27"/>
        <v>0</v>
      </c>
      <c r="AA22" s="468">
        <f t="shared" si="27"/>
        <v>0</v>
      </c>
      <c r="AB22" s="468">
        <f t="shared" si="27"/>
        <v>0</v>
      </c>
      <c r="AC22" s="468">
        <f t="shared" si="27"/>
        <v>0</v>
      </c>
      <c r="AD22" s="468">
        <f t="shared" si="27"/>
        <v>0</v>
      </c>
      <c r="AE22" s="469">
        <f t="shared" si="27"/>
        <v>0</v>
      </c>
      <c r="AF22" s="470"/>
    </row>
    <row r="23" spans="1:32" ht="7.5" customHeight="1" thickBot="1" x14ac:dyDescent="0.2">
      <c r="A23" s="416"/>
      <c r="B23" s="423"/>
      <c r="C23" s="423"/>
      <c r="D23" s="423"/>
      <c r="E23" s="460"/>
      <c r="F23" s="471"/>
      <c r="G23" s="472"/>
      <c r="H23" s="473"/>
      <c r="I23" s="474"/>
      <c r="J23" s="474"/>
      <c r="K23" s="475"/>
      <c r="L23" s="474"/>
      <c r="M23" s="476"/>
      <c r="N23" s="474"/>
      <c r="O23" s="476"/>
      <c r="P23" s="423"/>
      <c r="Q23" s="416"/>
      <c r="R23" s="477"/>
      <c r="S23" s="477"/>
      <c r="T23" s="435"/>
      <c r="U23" s="516"/>
      <c r="V23" s="478"/>
      <c r="W23" s="478"/>
      <c r="X23" s="478"/>
      <c r="Y23" s="478"/>
      <c r="Z23" s="517"/>
      <c r="AA23" s="478"/>
      <c r="AB23" s="478"/>
      <c r="AC23" s="478"/>
      <c r="AD23" s="478"/>
      <c r="AE23" s="478"/>
      <c r="AF23" s="479"/>
    </row>
    <row r="24" spans="1:32" ht="16.5" customHeight="1" x14ac:dyDescent="0.15">
      <c r="A24" s="416"/>
      <c r="B24" s="1108" t="s">
        <v>291</v>
      </c>
      <c r="C24" s="1111" t="s">
        <v>283</v>
      </c>
      <c r="D24" s="582"/>
      <c r="E24" s="583"/>
      <c r="F24" s="584"/>
      <c r="G24" s="585"/>
      <c r="H24" s="586"/>
      <c r="I24" s="569"/>
      <c r="J24" s="438" t="str">
        <f t="shared" ref="J24:J31" si="28">IF(G24&lt;=0,"",G24*(1-I24/100))</f>
        <v/>
      </c>
      <c r="K24" s="587"/>
      <c r="L24" s="438" t="str">
        <f t="shared" ref="L24:L31" si="29">IF(K24&lt;=0,"",ROUND(J24/K24,0))</f>
        <v/>
      </c>
      <c r="M24" s="589"/>
      <c r="N24" s="480" t="str">
        <f t="shared" ref="N24:N31" si="30">IF(K24&lt;=0,"",ROUND(G24*M24/K24,0))</f>
        <v/>
      </c>
      <c r="O24" s="588"/>
      <c r="P24" s="435"/>
      <c r="Q24" s="416"/>
      <c r="R24" s="1114" t="s">
        <v>292</v>
      </c>
      <c r="S24" s="1117" t="s">
        <v>293</v>
      </c>
      <c r="T24" s="502" t="str">
        <f t="shared" ref="T24:T31" si="31">IF(D24="","",D24)</f>
        <v/>
      </c>
      <c r="U24" s="513" t="str">
        <f t="shared" ref="U24:AE24" si="32">(IF(U4-$H$24&lt;=0,"",(IF(U4-$H$24&lt;=$K$24,$L$24,""))))</f>
        <v/>
      </c>
      <c r="V24" s="439" t="str">
        <f t="shared" si="32"/>
        <v/>
      </c>
      <c r="W24" s="439" t="str">
        <f t="shared" si="32"/>
        <v/>
      </c>
      <c r="X24" s="439" t="str">
        <f t="shared" si="32"/>
        <v/>
      </c>
      <c r="Y24" s="439" t="str">
        <f t="shared" si="32"/>
        <v/>
      </c>
      <c r="Z24" s="514" t="str">
        <f t="shared" si="32"/>
        <v/>
      </c>
      <c r="AA24" s="439" t="str">
        <f t="shared" si="32"/>
        <v/>
      </c>
      <c r="AB24" s="439" t="str">
        <f t="shared" si="32"/>
        <v/>
      </c>
      <c r="AC24" s="439" t="str">
        <f t="shared" si="32"/>
        <v/>
      </c>
      <c r="AD24" s="439" t="str">
        <f t="shared" si="32"/>
        <v/>
      </c>
      <c r="AE24" s="481" t="str">
        <f t="shared" si="32"/>
        <v/>
      </c>
      <c r="AF24" s="482"/>
    </row>
    <row r="25" spans="1:32" ht="16.5" customHeight="1" x14ac:dyDescent="0.15">
      <c r="A25" s="416"/>
      <c r="B25" s="1109"/>
      <c r="C25" s="1112"/>
      <c r="D25" s="565"/>
      <c r="E25" s="565"/>
      <c r="F25" s="566"/>
      <c r="G25" s="567"/>
      <c r="H25" s="568"/>
      <c r="I25" s="569"/>
      <c r="J25" s="438" t="str">
        <f t="shared" si="28"/>
        <v/>
      </c>
      <c r="K25" s="575"/>
      <c r="L25" s="438" t="str">
        <f t="shared" si="29"/>
        <v/>
      </c>
      <c r="M25" s="577"/>
      <c r="N25" s="480" t="str">
        <f t="shared" si="30"/>
        <v/>
      </c>
      <c r="O25" s="580"/>
      <c r="P25" s="435"/>
      <c r="Q25" s="416"/>
      <c r="R25" s="1115"/>
      <c r="S25" s="1118"/>
      <c r="T25" s="503" t="str">
        <f t="shared" si="31"/>
        <v/>
      </c>
      <c r="U25" s="513" t="str">
        <f t="shared" ref="U25:AE25" si="33">(IF(U4-$H$25&lt;=0,"",(IF(U4-$H$25&lt;=$K$25,$L$25,""))))</f>
        <v/>
      </c>
      <c r="V25" s="439" t="str">
        <f t="shared" si="33"/>
        <v/>
      </c>
      <c r="W25" s="439" t="str">
        <f t="shared" si="33"/>
        <v/>
      </c>
      <c r="X25" s="439" t="str">
        <f t="shared" si="33"/>
        <v/>
      </c>
      <c r="Y25" s="439" t="str">
        <f t="shared" si="33"/>
        <v/>
      </c>
      <c r="Z25" s="514" t="str">
        <f t="shared" si="33"/>
        <v/>
      </c>
      <c r="AA25" s="439" t="str">
        <f t="shared" si="33"/>
        <v/>
      </c>
      <c r="AB25" s="439" t="str">
        <f t="shared" si="33"/>
        <v/>
      </c>
      <c r="AC25" s="439" t="str">
        <f t="shared" si="33"/>
        <v/>
      </c>
      <c r="AD25" s="439" t="str">
        <f t="shared" si="33"/>
        <v/>
      </c>
      <c r="AE25" s="481" t="str">
        <f t="shared" si="33"/>
        <v/>
      </c>
      <c r="AF25" s="441"/>
    </row>
    <row r="26" spans="1:32" ht="16.5" customHeight="1" x14ac:dyDescent="0.15">
      <c r="A26" s="416"/>
      <c r="B26" s="1109"/>
      <c r="C26" s="1112"/>
      <c r="D26" s="565"/>
      <c r="E26" s="565"/>
      <c r="F26" s="566"/>
      <c r="G26" s="567"/>
      <c r="H26" s="568"/>
      <c r="I26" s="569"/>
      <c r="J26" s="438" t="str">
        <f t="shared" si="28"/>
        <v/>
      </c>
      <c r="K26" s="575"/>
      <c r="L26" s="438" t="str">
        <f t="shared" si="29"/>
        <v/>
      </c>
      <c r="M26" s="577"/>
      <c r="N26" s="438" t="str">
        <f t="shared" si="30"/>
        <v/>
      </c>
      <c r="O26" s="580"/>
      <c r="P26" s="435"/>
      <c r="Q26" s="416"/>
      <c r="R26" s="1115"/>
      <c r="S26" s="1118"/>
      <c r="T26" s="503" t="str">
        <f t="shared" si="31"/>
        <v/>
      </c>
      <c r="U26" s="513" t="str">
        <f t="shared" ref="U26:AE26" si="34">(IF(U4-$H$26&lt;=0,"",(IF(U4-$H$26&lt;=$K$26,$L$26,""))))</f>
        <v/>
      </c>
      <c r="V26" s="439" t="str">
        <f t="shared" si="34"/>
        <v/>
      </c>
      <c r="W26" s="439" t="str">
        <f t="shared" si="34"/>
        <v/>
      </c>
      <c r="X26" s="439" t="str">
        <f t="shared" si="34"/>
        <v/>
      </c>
      <c r="Y26" s="439" t="str">
        <f t="shared" si="34"/>
        <v/>
      </c>
      <c r="Z26" s="514" t="str">
        <f t="shared" si="34"/>
        <v/>
      </c>
      <c r="AA26" s="439" t="str">
        <f t="shared" si="34"/>
        <v/>
      </c>
      <c r="AB26" s="439" t="str">
        <f t="shared" si="34"/>
        <v/>
      </c>
      <c r="AC26" s="439" t="str">
        <f t="shared" si="34"/>
        <v/>
      </c>
      <c r="AD26" s="439" t="str">
        <f t="shared" si="34"/>
        <v/>
      </c>
      <c r="AE26" s="481" t="str">
        <f t="shared" si="34"/>
        <v/>
      </c>
      <c r="AF26" s="441"/>
    </row>
    <row r="27" spans="1:32" ht="16.5" customHeight="1" x14ac:dyDescent="0.15">
      <c r="A27" s="416"/>
      <c r="B27" s="1109"/>
      <c r="C27" s="1112"/>
      <c r="D27" s="565"/>
      <c r="E27" s="565"/>
      <c r="F27" s="566"/>
      <c r="G27" s="567"/>
      <c r="H27" s="568"/>
      <c r="I27" s="569"/>
      <c r="J27" s="438" t="str">
        <f t="shared" si="28"/>
        <v/>
      </c>
      <c r="K27" s="575"/>
      <c r="L27" s="438" t="str">
        <f t="shared" si="29"/>
        <v/>
      </c>
      <c r="M27" s="577"/>
      <c r="N27" s="438" t="str">
        <f t="shared" si="30"/>
        <v/>
      </c>
      <c r="O27" s="580"/>
      <c r="P27" s="435"/>
      <c r="Q27" s="416"/>
      <c r="R27" s="1115"/>
      <c r="S27" s="1118"/>
      <c r="T27" s="503" t="str">
        <f t="shared" si="31"/>
        <v/>
      </c>
      <c r="U27" s="513" t="str">
        <f t="shared" ref="U27:AE27" si="35">(IF(U4-$H$27&lt;=0,"",(IF(U4-$H$27&lt;=$K$27,$L$27,""))))</f>
        <v/>
      </c>
      <c r="V27" s="439" t="str">
        <f t="shared" si="35"/>
        <v/>
      </c>
      <c r="W27" s="439" t="str">
        <f t="shared" si="35"/>
        <v/>
      </c>
      <c r="X27" s="439" t="str">
        <f t="shared" si="35"/>
        <v/>
      </c>
      <c r="Y27" s="439" t="str">
        <f t="shared" si="35"/>
        <v/>
      </c>
      <c r="Z27" s="514" t="str">
        <f t="shared" si="35"/>
        <v/>
      </c>
      <c r="AA27" s="439" t="str">
        <f t="shared" si="35"/>
        <v/>
      </c>
      <c r="AB27" s="439" t="str">
        <f t="shared" si="35"/>
        <v/>
      </c>
      <c r="AC27" s="439" t="str">
        <f t="shared" si="35"/>
        <v/>
      </c>
      <c r="AD27" s="439" t="str">
        <f t="shared" si="35"/>
        <v/>
      </c>
      <c r="AE27" s="481" t="str">
        <f t="shared" si="35"/>
        <v/>
      </c>
      <c r="AF27" s="441"/>
    </row>
    <row r="28" spans="1:32" ht="16.5" customHeight="1" x14ac:dyDescent="0.15">
      <c r="A28" s="416"/>
      <c r="B28" s="1109"/>
      <c r="C28" s="1112"/>
      <c r="D28" s="565"/>
      <c r="E28" s="565"/>
      <c r="F28" s="566"/>
      <c r="G28" s="567"/>
      <c r="H28" s="568"/>
      <c r="I28" s="569"/>
      <c r="J28" s="438" t="str">
        <f t="shared" si="28"/>
        <v/>
      </c>
      <c r="K28" s="575"/>
      <c r="L28" s="438" t="str">
        <f t="shared" si="29"/>
        <v/>
      </c>
      <c r="M28" s="577"/>
      <c r="N28" s="438" t="str">
        <f t="shared" si="30"/>
        <v/>
      </c>
      <c r="O28" s="580"/>
      <c r="P28" s="435"/>
      <c r="Q28" s="416"/>
      <c r="R28" s="1115"/>
      <c r="S28" s="1118"/>
      <c r="T28" s="503" t="str">
        <f t="shared" si="31"/>
        <v/>
      </c>
      <c r="U28" s="513" t="str">
        <f t="shared" ref="U28:AE28" si="36">(IF(U4-$H$28&lt;=0,"",(IF(U4-$H$28&lt;=$K$28,$L$28,""))))</f>
        <v/>
      </c>
      <c r="V28" s="439" t="str">
        <f t="shared" si="36"/>
        <v/>
      </c>
      <c r="W28" s="439" t="str">
        <f t="shared" si="36"/>
        <v/>
      </c>
      <c r="X28" s="439" t="str">
        <f t="shared" si="36"/>
        <v/>
      </c>
      <c r="Y28" s="439" t="str">
        <f t="shared" si="36"/>
        <v/>
      </c>
      <c r="Z28" s="514" t="str">
        <f t="shared" si="36"/>
        <v/>
      </c>
      <c r="AA28" s="439" t="str">
        <f t="shared" si="36"/>
        <v/>
      </c>
      <c r="AB28" s="439" t="str">
        <f t="shared" si="36"/>
        <v/>
      </c>
      <c r="AC28" s="439" t="str">
        <f t="shared" si="36"/>
        <v/>
      </c>
      <c r="AD28" s="439" t="str">
        <f t="shared" si="36"/>
        <v/>
      </c>
      <c r="AE28" s="481" t="str">
        <f t="shared" si="36"/>
        <v/>
      </c>
      <c r="AF28" s="441"/>
    </row>
    <row r="29" spans="1:32" ht="16.5" customHeight="1" x14ac:dyDescent="0.15">
      <c r="A29" s="416"/>
      <c r="B29" s="1109"/>
      <c r="C29" s="1112"/>
      <c r="D29" s="565"/>
      <c r="E29" s="565"/>
      <c r="F29" s="566"/>
      <c r="G29" s="567"/>
      <c r="H29" s="568"/>
      <c r="I29" s="569"/>
      <c r="J29" s="438" t="str">
        <f t="shared" si="28"/>
        <v/>
      </c>
      <c r="K29" s="575"/>
      <c r="L29" s="438" t="str">
        <f t="shared" si="29"/>
        <v/>
      </c>
      <c r="M29" s="577"/>
      <c r="N29" s="438" t="str">
        <f t="shared" si="30"/>
        <v/>
      </c>
      <c r="O29" s="580"/>
      <c r="P29" s="435"/>
      <c r="Q29" s="416"/>
      <c r="R29" s="1115"/>
      <c r="S29" s="1118"/>
      <c r="T29" s="503" t="str">
        <f t="shared" si="31"/>
        <v/>
      </c>
      <c r="U29" s="513" t="str">
        <f t="shared" ref="U29:AE29" si="37">(IF(U4-$H$29&lt;=0,"",(IF(U4-$H$29&lt;=$K$29,$L$29,""))))</f>
        <v/>
      </c>
      <c r="V29" s="439" t="str">
        <f t="shared" si="37"/>
        <v/>
      </c>
      <c r="W29" s="439" t="str">
        <f t="shared" si="37"/>
        <v/>
      </c>
      <c r="X29" s="439" t="str">
        <f t="shared" si="37"/>
        <v/>
      </c>
      <c r="Y29" s="439" t="str">
        <f t="shared" si="37"/>
        <v/>
      </c>
      <c r="Z29" s="514" t="str">
        <f t="shared" si="37"/>
        <v/>
      </c>
      <c r="AA29" s="439" t="str">
        <f t="shared" si="37"/>
        <v/>
      </c>
      <c r="AB29" s="439" t="str">
        <f t="shared" si="37"/>
        <v/>
      </c>
      <c r="AC29" s="439" t="str">
        <f t="shared" si="37"/>
        <v/>
      </c>
      <c r="AD29" s="439" t="str">
        <f t="shared" si="37"/>
        <v/>
      </c>
      <c r="AE29" s="481" t="str">
        <f t="shared" si="37"/>
        <v/>
      </c>
      <c r="AF29" s="441"/>
    </row>
    <row r="30" spans="1:32" ht="16.5" customHeight="1" x14ac:dyDescent="0.15">
      <c r="A30" s="416"/>
      <c r="B30" s="1109"/>
      <c r="C30" s="1112"/>
      <c r="D30" s="565"/>
      <c r="E30" s="565"/>
      <c r="F30" s="566"/>
      <c r="G30" s="567"/>
      <c r="H30" s="568"/>
      <c r="I30" s="569"/>
      <c r="J30" s="438" t="str">
        <f t="shared" si="28"/>
        <v/>
      </c>
      <c r="K30" s="575"/>
      <c r="L30" s="438" t="str">
        <f t="shared" si="29"/>
        <v/>
      </c>
      <c r="M30" s="577"/>
      <c r="N30" s="438" t="str">
        <f t="shared" si="30"/>
        <v/>
      </c>
      <c r="O30" s="580"/>
      <c r="P30" s="435"/>
      <c r="Q30" s="416"/>
      <c r="R30" s="1115"/>
      <c r="S30" s="1118"/>
      <c r="T30" s="503" t="str">
        <f t="shared" si="31"/>
        <v/>
      </c>
      <c r="U30" s="513" t="str">
        <f t="shared" ref="U30:AE30" si="38">(IF(U4-$H$30&lt;=0,"",(IF(U4-$H$30&lt;=$K$30,$L$30,""))))</f>
        <v/>
      </c>
      <c r="V30" s="439" t="str">
        <f t="shared" si="38"/>
        <v/>
      </c>
      <c r="W30" s="439" t="str">
        <f t="shared" si="38"/>
        <v/>
      </c>
      <c r="X30" s="439" t="str">
        <f t="shared" si="38"/>
        <v/>
      </c>
      <c r="Y30" s="439" t="str">
        <f t="shared" si="38"/>
        <v/>
      </c>
      <c r="Z30" s="514" t="str">
        <f t="shared" si="38"/>
        <v/>
      </c>
      <c r="AA30" s="439" t="str">
        <f t="shared" si="38"/>
        <v/>
      </c>
      <c r="AB30" s="439" t="str">
        <f t="shared" si="38"/>
        <v/>
      </c>
      <c r="AC30" s="439" t="str">
        <f t="shared" si="38"/>
        <v/>
      </c>
      <c r="AD30" s="439" t="str">
        <f t="shared" si="38"/>
        <v/>
      </c>
      <c r="AE30" s="481" t="str">
        <f t="shared" si="38"/>
        <v/>
      </c>
      <c r="AF30" s="441"/>
    </row>
    <row r="31" spans="1:32" ht="16.5" customHeight="1" thickBot="1" x14ac:dyDescent="0.2">
      <c r="A31" s="416"/>
      <c r="B31" s="1109"/>
      <c r="C31" s="1113"/>
      <c r="D31" s="565"/>
      <c r="E31" s="570"/>
      <c r="F31" s="571"/>
      <c r="G31" s="572"/>
      <c r="H31" s="573"/>
      <c r="I31" s="574"/>
      <c r="J31" s="438" t="str">
        <f t="shared" si="28"/>
        <v/>
      </c>
      <c r="K31" s="575"/>
      <c r="L31" s="438" t="str">
        <f t="shared" si="29"/>
        <v/>
      </c>
      <c r="M31" s="577"/>
      <c r="N31" s="438" t="str">
        <f t="shared" si="30"/>
        <v/>
      </c>
      <c r="O31" s="581"/>
      <c r="P31" s="435"/>
      <c r="Q31" s="416"/>
      <c r="R31" s="1115"/>
      <c r="S31" s="1118"/>
      <c r="T31" s="501" t="str">
        <f t="shared" si="31"/>
        <v/>
      </c>
      <c r="U31" s="442" t="str">
        <f t="shared" ref="U31:AE31" si="39">(IF(U4-$H$31&lt;=0,"",(IF(U4-$H$31&lt;=$K$31,$L$31,""))))</f>
        <v/>
      </c>
      <c r="V31" s="483" t="str">
        <f t="shared" si="39"/>
        <v/>
      </c>
      <c r="W31" s="483" t="str">
        <f t="shared" si="39"/>
        <v/>
      </c>
      <c r="X31" s="483" t="str">
        <f t="shared" si="39"/>
        <v/>
      </c>
      <c r="Y31" s="483" t="str">
        <f t="shared" si="39"/>
        <v/>
      </c>
      <c r="Z31" s="518" t="str">
        <f t="shared" si="39"/>
        <v/>
      </c>
      <c r="AA31" s="443" t="str">
        <f t="shared" si="39"/>
        <v/>
      </c>
      <c r="AB31" s="483" t="str">
        <f t="shared" si="39"/>
        <v/>
      </c>
      <c r="AC31" s="483" t="str">
        <f t="shared" si="39"/>
        <v/>
      </c>
      <c r="AD31" s="483" t="str">
        <f t="shared" si="39"/>
        <v/>
      </c>
      <c r="AE31" s="484" t="str">
        <f t="shared" si="39"/>
        <v/>
      </c>
      <c r="AF31" s="445"/>
    </row>
    <row r="32" spans="1:32" ht="16.5" customHeight="1" thickBot="1" x14ac:dyDescent="0.2">
      <c r="A32" s="416"/>
      <c r="B32" s="1109"/>
      <c r="C32" s="1120" t="s">
        <v>294</v>
      </c>
      <c r="D32" s="1121"/>
      <c r="E32" s="446"/>
      <c r="F32" s="447"/>
      <c r="G32" s="448"/>
      <c r="H32" s="449"/>
      <c r="I32" s="450"/>
      <c r="J32" s="451"/>
      <c r="K32" s="450"/>
      <c r="L32" s="451">
        <f>SUM(L24:L31)</f>
        <v>0</v>
      </c>
      <c r="M32" s="452"/>
      <c r="N32" s="451">
        <f>SUM(N24:N31)</f>
        <v>0</v>
      </c>
      <c r="O32" s="453"/>
      <c r="P32" s="435"/>
      <c r="Q32" s="416"/>
      <c r="R32" s="1115"/>
      <c r="S32" s="1119"/>
      <c r="T32" s="504" t="s">
        <v>285</v>
      </c>
      <c r="U32" s="525">
        <f>SUM(U24:U31)</f>
        <v>0</v>
      </c>
      <c r="V32" s="537">
        <f t="shared" ref="V32:AE32" si="40">SUM(V24:V31)</f>
        <v>0</v>
      </c>
      <c r="W32" s="537">
        <f t="shared" si="40"/>
        <v>0</v>
      </c>
      <c r="X32" s="537">
        <f t="shared" si="40"/>
        <v>0</v>
      </c>
      <c r="Y32" s="537">
        <f t="shared" si="40"/>
        <v>0</v>
      </c>
      <c r="Z32" s="526">
        <f t="shared" si="40"/>
        <v>0</v>
      </c>
      <c r="AA32" s="485">
        <f t="shared" si="40"/>
        <v>0</v>
      </c>
      <c r="AB32" s="485">
        <f t="shared" si="40"/>
        <v>0</v>
      </c>
      <c r="AC32" s="485">
        <f t="shared" si="40"/>
        <v>0</v>
      </c>
      <c r="AD32" s="485">
        <f t="shared" si="40"/>
        <v>0</v>
      </c>
      <c r="AE32" s="486">
        <f t="shared" si="40"/>
        <v>0</v>
      </c>
      <c r="AF32" s="456"/>
    </row>
    <row r="33" spans="1:32" ht="16.5" customHeight="1" x14ac:dyDescent="0.15">
      <c r="A33" s="416"/>
      <c r="B33" s="1109"/>
      <c r="C33" s="1122" t="s">
        <v>295</v>
      </c>
      <c r="D33" s="545"/>
      <c r="E33" s="546"/>
      <c r="F33" s="547"/>
      <c r="G33" s="548"/>
      <c r="H33" s="549"/>
      <c r="I33" s="550"/>
      <c r="J33" s="438" t="str">
        <f>IF(G33&lt;=0,"",G33*(1-I33/100))</f>
        <v/>
      </c>
      <c r="K33" s="554"/>
      <c r="L33" s="438" t="str">
        <f>IF(K33&lt;=0,"",ROUND(J33/K33,0))</f>
        <v/>
      </c>
      <c r="M33" s="555"/>
      <c r="N33" s="480" t="str">
        <f>IF(K33&lt;=0,"",ROUND(G33*M33/K33,0))</f>
        <v/>
      </c>
      <c r="O33" s="556"/>
      <c r="P33" s="435"/>
      <c r="Q33" s="416"/>
      <c r="R33" s="1115"/>
      <c r="S33" s="1114" t="s">
        <v>296</v>
      </c>
      <c r="T33" s="505" t="str">
        <f>IF(D33="","",D33)</f>
        <v/>
      </c>
      <c r="U33" s="538" t="str">
        <f t="shared" ref="U33:AE33" si="41">(IF(U4-$H$33&lt;=0,"",(IF(U4-$H$33&lt;=$K$33,$L$33,""))))</f>
        <v/>
      </c>
      <c r="V33" s="539" t="str">
        <f t="shared" si="41"/>
        <v/>
      </c>
      <c r="W33" s="539" t="str">
        <f t="shared" si="41"/>
        <v/>
      </c>
      <c r="X33" s="539" t="str">
        <f t="shared" si="41"/>
        <v/>
      </c>
      <c r="Y33" s="539" t="str">
        <f t="shared" si="41"/>
        <v/>
      </c>
      <c r="Z33" s="540" t="str">
        <f t="shared" si="41"/>
        <v/>
      </c>
      <c r="AA33" s="439" t="str">
        <f t="shared" si="41"/>
        <v/>
      </c>
      <c r="AB33" s="439" t="str">
        <f t="shared" si="41"/>
        <v/>
      </c>
      <c r="AC33" s="439" t="str">
        <f t="shared" si="41"/>
        <v/>
      </c>
      <c r="AD33" s="439" t="str">
        <f t="shared" si="41"/>
        <v/>
      </c>
      <c r="AE33" s="481" t="str">
        <f t="shared" si="41"/>
        <v/>
      </c>
      <c r="AF33" s="440"/>
    </row>
    <row r="34" spans="1:32" ht="16.5" customHeight="1" x14ac:dyDescent="0.15">
      <c r="A34" s="416"/>
      <c r="B34" s="1109"/>
      <c r="C34" s="1123"/>
      <c r="D34" s="545"/>
      <c r="E34" s="546"/>
      <c r="F34" s="551"/>
      <c r="G34" s="552"/>
      <c r="H34" s="553"/>
      <c r="I34" s="550"/>
      <c r="J34" s="438" t="str">
        <f>IF(G34&lt;=0,"",G34*(1-I34/100))</f>
        <v/>
      </c>
      <c r="K34" s="554"/>
      <c r="L34" s="438" t="str">
        <f>IF(K34&lt;=0,"",ROUND(J34/K34,0))</f>
        <v/>
      </c>
      <c r="M34" s="555"/>
      <c r="N34" s="438" t="str">
        <f>IF(K34&lt;=0,"",ROUND(G34*M34/K34,0))</f>
        <v/>
      </c>
      <c r="O34" s="557"/>
      <c r="P34" s="435"/>
      <c r="Q34" s="416"/>
      <c r="R34" s="1115"/>
      <c r="S34" s="1115"/>
      <c r="T34" s="498" t="str">
        <f>IF(D34="","",D34)</f>
        <v/>
      </c>
      <c r="U34" s="538" t="str">
        <f t="shared" ref="U34:AE34" si="42">(IF(U4-$H$34&lt;=0,"",(IF(U4-$H$34&lt;=$K$34,$L$34,""))))</f>
        <v/>
      </c>
      <c r="V34" s="539" t="str">
        <f t="shared" si="42"/>
        <v/>
      </c>
      <c r="W34" s="539" t="str">
        <f t="shared" si="42"/>
        <v/>
      </c>
      <c r="X34" s="539" t="str">
        <f t="shared" si="42"/>
        <v/>
      </c>
      <c r="Y34" s="539" t="str">
        <f t="shared" si="42"/>
        <v/>
      </c>
      <c r="Z34" s="540" t="str">
        <f t="shared" si="42"/>
        <v/>
      </c>
      <c r="AA34" s="439" t="str">
        <f t="shared" si="42"/>
        <v/>
      </c>
      <c r="AB34" s="439" t="str">
        <f t="shared" si="42"/>
        <v/>
      </c>
      <c r="AC34" s="439" t="str">
        <f t="shared" si="42"/>
        <v/>
      </c>
      <c r="AD34" s="439" t="str">
        <f t="shared" si="42"/>
        <v/>
      </c>
      <c r="AE34" s="481" t="str">
        <f t="shared" si="42"/>
        <v/>
      </c>
      <c r="AF34" s="441"/>
    </row>
    <row r="35" spans="1:32" ht="16.5" customHeight="1" x14ac:dyDescent="0.15">
      <c r="A35" s="416"/>
      <c r="B35" s="1109"/>
      <c r="C35" s="1123"/>
      <c r="D35" s="545"/>
      <c r="E35" s="545"/>
      <c r="F35" s="551"/>
      <c r="G35" s="552"/>
      <c r="H35" s="553"/>
      <c r="I35" s="550"/>
      <c r="J35" s="438" t="str">
        <f>IF(G35&lt;=0,"",G35*(1-I35/100))</f>
        <v/>
      </c>
      <c r="K35" s="554"/>
      <c r="L35" s="438" t="str">
        <f>IF(K35&lt;=0,"",ROUND(J35/K35,0))</f>
        <v/>
      </c>
      <c r="M35" s="555"/>
      <c r="N35" s="438" t="str">
        <f>IF(K35&lt;=0,"",ROUND(G35*M35/K35,0))</f>
        <v/>
      </c>
      <c r="O35" s="557"/>
      <c r="P35" s="435"/>
      <c r="Q35" s="416"/>
      <c r="R35" s="1115"/>
      <c r="S35" s="1115"/>
      <c r="T35" s="498" t="str">
        <f>IF(D35="","",D35)</f>
        <v/>
      </c>
      <c r="U35" s="538" t="str">
        <f t="shared" ref="U35:AE35" si="43">(IF(U4-$H$35&lt;=0,"",(IF(U4-$H$35&lt;=$K$35,$L$35,""))))</f>
        <v/>
      </c>
      <c r="V35" s="539" t="str">
        <f t="shared" si="43"/>
        <v/>
      </c>
      <c r="W35" s="539" t="str">
        <f t="shared" si="43"/>
        <v/>
      </c>
      <c r="X35" s="539" t="str">
        <f t="shared" si="43"/>
        <v/>
      </c>
      <c r="Y35" s="539" t="str">
        <f t="shared" si="43"/>
        <v/>
      </c>
      <c r="Z35" s="540" t="str">
        <f t="shared" si="43"/>
        <v/>
      </c>
      <c r="AA35" s="439" t="str">
        <f t="shared" si="43"/>
        <v/>
      </c>
      <c r="AB35" s="439" t="str">
        <f t="shared" si="43"/>
        <v/>
      </c>
      <c r="AC35" s="439" t="str">
        <f t="shared" si="43"/>
        <v/>
      </c>
      <c r="AD35" s="439" t="str">
        <f t="shared" si="43"/>
        <v/>
      </c>
      <c r="AE35" s="481" t="str">
        <f t="shared" si="43"/>
        <v/>
      </c>
      <c r="AF35" s="441"/>
    </row>
    <row r="36" spans="1:32" ht="16.5" customHeight="1" x14ac:dyDescent="0.15">
      <c r="A36" s="416"/>
      <c r="B36" s="1109"/>
      <c r="C36" s="1123"/>
      <c r="D36" s="545"/>
      <c r="E36" s="545"/>
      <c r="F36" s="551"/>
      <c r="G36" s="552"/>
      <c r="H36" s="553"/>
      <c r="I36" s="550"/>
      <c r="J36" s="438" t="str">
        <f>IF(G36&lt;=0,"",G36*(1-I36/100))</f>
        <v/>
      </c>
      <c r="K36" s="554"/>
      <c r="L36" s="438" t="str">
        <f>IF(K36&lt;=0,"",ROUND(J36/K36,0))</f>
        <v/>
      </c>
      <c r="M36" s="555"/>
      <c r="N36" s="438" t="str">
        <f>IF(K36&lt;=0,"",ROUND(G36*M36/K36,0))</f>
        <v/>
      </c>
      <c r="O36" s="557"/>
      <c r="P36" s="435"/>
      <c r="Q36" s="416"/>
      <c r="R36" s="1115"/>
      <c r="S36" s="1115"/>
      <c r="T36" s="498" t="str">
        <f>IF(D36="","",D36)</f>
        <v/>
      </c>
      <c r="U36" s="538" t="str">
        <f t="shared" ref="U36:AE36" si="44">(IF(U4-$H$36&lt;=0,"",(IF(U4-$H$36&lt;=$K$36,$L$36,""))))</f>
        <v/>
      </c>
      <c r="V36" s="539" t="str">
        <f t="shared" si="44"/>
        <v/>
      </c>
      <c r="W36" s="539" t="str">
        <f t="shared" si="44"/>
        <v/>
      </c>
      <c r="X36" s="539" t="str">
        <f t="shared" si="44"/>
        <v/>
      </c>
      <c r="Y36" s="539" t="str">
        <f t="shared" si="44"/>
        <v/>
      </c>
      <c r="Z36" s="540" t="str">
        <f t="shared" si="44"/>
        <v/>
      </c>
      <c r="AA36" s="439" t="str">
        <f t="shared" si="44"/>
        <v/>
      </c>
      <c r="AB36" s="439" t="str">
        <f t="shared" si="44"/>
        <v/>
      </c>
      <c r="AC36" s="439" t="str">
        <f t="shared" si="44"/>
        <v/>
      </c>
      <c r="AD36" s="439" t="str">
        <f t="shared" si="44"/>
        <v/>
      </c>
      <c r="AE36" s="481" t="str">
        <f t="shared" si="44"/>
        <v/>
      </c>
      <c r="AF36" s="441"/>
    </row>
    <row r="37" spans="1:32" ht="16.5" customHeight="1" thickBot="1" x14ac:dyDescent="0.2">
      <c r="A37" s="416"/>
      <c r="B37" s="1109"/>
      <c r="C37" s="1124"/>
      <c r="D37" s="545"/>
      <c r="E37" s="545"/>
      <c r="F37" s="551"/>
      <c r="G37" s="552"/>
      <c r="H37" s="553"/>
      <c r="I37" s="550"/>
      <c r="J37" s="438" t="str">
        <f>IF(G37&lt;=0,"",G37*(1-I37/100))</f>
        <v/>
      </c>
      <c r="K37" s="554"/>
      <c r="L37" s="438" t="str">
        <f>IF(K37&lt;=0,"",ROUND(J37/K37,0))</f>
        <v/>
      </c>
      <c r="M37" s="555"/>
      <c r="N37" s="438" t="str">
        <f>IF(K37&lt;=0,"",ROUND(G37*M37/K37,0))</f>
        <v/>
      </c>
      <c r="O37" s="557"/>
      <c r="P37" s="435"/>
      <c r="Q37" s="416"/>
      <c r="R37" s="1115"/>
      <c r="S37" s="1115"/>
      <c r="T37" s="501" t="str">
        <f>IF(D37="","",D37)</f>
        <v/>
      </c>
      <c r="U37" s="541" t="str">
        <f t="shared" ref="U37:AE37" si="45">(IF(U4-$H$37&lt;=0,"",(IF(U4-$H$37&lt;=$K$37,$L$37,""))))</f>
        <v/>
      </c>
      <c r="V37" s="542" t="str">
        <f t="shared" si="45"/>
        <v/>
      </c>
      <c r="W37" s="542" t="str">
        <f t="shared" si="45"/>
        <v/>
      </c>
      <c r="X37" s="542" t="str">
        <f t="shared" si="45"/>
        <v/>
      </c>
      <c r="Y37" s="542" t="str">
        <f t="shared" si="45"/>
        <v/>
      </c>
      <c r="Z37" s="543" t="str">
        <f t="shared" si="45"/>
        <v/>
      </c>
      <c r="AA37" s="443" t="str">
        <f t="shared" si="45"/>
        <v/>
      </c>
      <c r="AB37" s="443" t="str">
        <f t="shared" si="45"/>
        <v/>
      </c>
      <c r="AC37" s="443" t="str">
        <f t="shared" si="45"/>
        <v/>
      </c>
      <c r="AD37" s="443" t="str">
        <f t="shared" si="45"/>
        <v/>
      </c>
      <c r="AE37" s="487" t="str">
        <f t="shared" si="45"/>
        <v/>
      </c>
      <c r="AF37" s="445"/>
    </row>
    <row r="38" spans="1:32" ht="16.5" customHeight="1" thickBot="1" x14ac:dyDescent="0.2">
      <c r="A38" s="416"/>
      <c r="B38" s="1110"/>
      <c r="C38" s="1120" t="s">
        <v>288</v>
      </c>
      <c r="D38" s="1121"/>
      <c r="E38" s="446"/>
      <c r="F38" s="447"/>
      <c r="G38" s="448"/>
      <c r="H38" s="488"/>
      <c r="I38" s="489"/>
      <c r="J38" s="451"/>
      <c r="K38" s="451"/>
      <c r="L38" s="451">
        <f>SUM(L33:L37)</f>
        <v>0</v>
      </c>
      <c r="M38" s="452"/>
      <c r="N38" s="451">
        <f>SUM(N33:N37)</f>
        <v>0</v>
      </c>
      <c r="O38" s="453"/>
      <c r="P38" s="435"/>
      <c r="Q38" s="416"/>
      <c r="R38" s="1115"/>
      <c r="S38" s="1116"/>
      <c r="T38" s="500" t="s">
        <v>289</v>
      </c>
      <c r="U38" s="525">
        <f t="shared" ref="U38:AE38" si="46">SUM(U33:U37)</f>
        <v>0</v>
      </c>
      <c r="V38" s="537">
        <f t="shared" si="46"/>
        <v>0</v>
      </c>
      <c r="W38" s="537">
        <f t="shared" si="46"/>
        <v>0</v>
      </c>
      <c r="X38" s="537">
        <f t="shared" si="46"/>
        <v>0</v>
      </c>
      <c r="Y38" s="537">
        <f t="shared" si="46"/>
        <v>0</v>
      </c>
      <c r="Z38" s="526">
        <f t="shared" si="46"/>
        <v>0</v>
      </c>
      <c r="AA38" s="485">
        <f t="shared" si="46"/>
        <v>0</v>
      </c>
      <c r="AB38" s="485">
        <f t="shared" si="46"/>
        <v>0</v>
      </c>
      <c r="AC38" s="485">
        <f t="shared" si="46"/>
        <v>0</v>
      </c>
      <c r="AD38" s="485">
        <f t="shared" si="46"/>
        <v>0</v>
      </c>
      <c r="AE38" s="486">
        <f t="shared" si="46"/>
        <v>0</v>
      </c>
      <c r="AF38" s="456"/>
    </row>
    <row r="39" spans="1:32" ht="16.5" customHeight="1" thickBot="1" x14ac:dyDescent="0.2">
      <c r="A39" s="416"/>
      <c r="B39" s="435"/>
      <c r="C39" s="430"/>
      <c r="D39" s="430"/>
      <c r="E39" s="460"/>
      <c r="F39" s="460"/>
      <c r="G39" s="461"/>
      <c r="H39" s="461"/>
      <c r="I39" s="461"/>
      <c r="J39" s="490"/>
      <c r="K39" s="464"/>
      <c r="L39" s="490"/>
      <c r="M39" s="467"/>
      <c r="N39" s="490"/>
      <c r="O39" s="467"/>
      <c r="P39" s="435"/>
      <c r="Q39" s="416"/>
      <c r="R39" s="1116"/>
      <c r="S39" s="1129" t="s">
        <v>297</v>
      </c>
      <c r="T39" s="1130"/>
      <c r="U39" s="527">
        <f t="shared" ref="U39:AE39" si="47">U38+U32</f>
        <v>0</v>
      </c>
      <c r="V39" s="468">
        <f t="shared" si="47"/>
        <v>0</v>
      </c>
      <c r="W39" s="468">
        <f t="shared" si="47"/>
        <v>0</v>
      </c>
      <c r="X39" s="468">
        <f t="shared" si="47"/>
        <v>0</v>
      </c>
      <c r="Y39" s="468">
        <f t="shared" si="47"/>
        <v>0</v>
      </c>
      <c r="Z39" s="544">
        <f t="shared" si="47"/>
        <v>0</v>
      </c>
      <c r="AA39" s="468">
        <f t="shared" si="47"/>
        <v>0</v>
      </c>
      <c r="AB39" s="468">
        <f t="shared" si="47"/>
        <v>0</v>
      </c>
      <c r="AC39" s="468">
        <f t="shared" si="47"/>
        <v>0</v>
      </c>
      <c r="AD39" s="468">
        <f t="shared" si="47"/>
        <v>0</v>
      </c>
      <c r="AE39" s="469">
        <f t="shared" si="47"/>
        <v>0</v>
      </c>
      <c r="AF39" s="470"/>
    </row>
    <row r="40" spans="1:32" ht="16.5" customHeight="1" thickBot="1" x14ac:dyDescent="0.2">
      <c r="A40" s="416"/>
      <c r="B40" s="417"/>
      <c r="C40" s="417" t="s">
        <v>298</v>
      </c>
      <c r="D40" s="417"/>
      <c r="E40" s="417"/>
      <c r="F40" s="417"/>
      <c r="G40" s="417"/>
      <c r="H40" s="417"/>
      <c r="I40" s="417"/>
      <c r="J40" s="417"/>
      <c r="K40" s="417"/>
      <c r="L40" s="417"/>
      <c r="M40" s="417"/>
      <c r="N40" s="417"/>
      <c r="O40" s="417"/>
      <c r="P40" s="417"/>
      <c r="Q40" s="416"/>
      <c r="R40" s="1125" t="s">
        <v>299</v>
      </c>
      <c r="S40" s="1126"/>
      <c r="T40" s="1126"/>
      <c r="U40" s="491">
        <f t="shared" ref="U40:AE40" si="48">U39+U22</f>
        <v>0</v>
      </c>
      <c r="V40" s="468">
        <f t="shared" si="48"/>
        <v>0</v>
      </c>
      <c r="W40" s="468">
        <f t="shared" si="48"/>
        <v>0</v>
      </c>
      <c r="X40" s="468">
        <f t="shared" si="48"/>
        <v>0</v>
      </c>
      <c r="Y40" s="468">
        <f t="shared" si="48"/>
        <v>0</v>
      </c>
      <c r="Z40" s="515">
        <f t="shared" si="48"/>
        <v>0</v>
      </c>
      <c r="AA40" s="468">
        <f t="shared" si="48"/>
        <v>0</v>
      </c>
      <c r="AB40" s="468">
        <f t="shared" si="48"/>
        <v>0</v>
      </c>
      <c r="AC40" s="468">
        <f t="shared" si="48"/>
        <v>0</v>
      </c>
      <c r="AD40" s="468">
        <f t="shared" si="48"/>
        <v>0</v>
      </c>
      <c r="AE40" s="469">
        <f t="shared" si="48"/>
        <v>0</v>
      </c>
      <c r="AF40" s="470"/>
    </row>
    <row r="41" spans="1:32" ht="7.5" customHeight="1" x14ac:dyDescent="0.15">
      <c r="A41" s="416"/>
      <c r="B41" s="417"/>
      <c r="C41" s="417"/>
      <c r="D41" s="417"/>
      <c r="E41" s="417"/>
      <c r="F41" s="417"/>
      <c r="G41" s="417"/>
      <c r="H41" s="417"/>
      <c r="I41" s="417"/>
      <c r="J41" s="417"/>
      <c r="K41" s="417"/>
      <c r="L41" s="417"/>
      <c r="M41" s="417"/>
      <c r="N41" s="417"/>
      <c r="O41" s="417"/>
      <c r="P41" s="417"/>
      <c r="Q41" s="416"/>
      <c r="R41" s="460"/>
      <c r="S41" s="435"/>
      <c r="T41" s="435"/>
      <c r="U41" s="458"/>
      <c r="V41" s="458"/>
      <c r="W41" s="458"/>
      <c r="X41" s="458"/>
      <c r="Y41" s="458"/>
      <c r="Z41" s="458"/>
      <c r="AA41" s="458"/>
      <c r="AB41" s="458"/>
      <c r="AC41" s="458"/>
      <c r="AD41" s="458"/>
      <c r="AE41" s="458"/>
      <c r="AF41" s="524"/>
    </row>
    <row r="42" spans="1:32" ht="16.5" customHeight="1" x14ac:dyDescent="0.15">
      <c r="Q42" s="416"/>
      <c r="R42" s="1127"/>
      <c r="S42" s="1128"/>
      <c r="T42" s="519"/>
      <c r="U42" s="520"/>
      <c r="V42" s="520"/>
      <c r="W42" s="520"/>
      <c r="X42" s="520"/>
      <c r="Y42" s="520"/>
      <c r="Z42" s="520"/>
      <c r="AA42" s="520"/>
      <c r="AB42" s="520"/>
      <c r="AC42" s="520"/>
      <c r="AD42" s="520"/>
      <c r="AE42" s="520"/>
      <c r="AF42" s="521"/>
    </row>
    <row r="43" spans="1:32" ht="16.5" customHeight="1" x14ac:dyDescent="0.15">
      <c r="R43" s="1128"/>
      <c r="S43" s="1128"/>
      <c r="T43" s="519"/>
      <c r="U43" s="522"/>
      <c r="V43" s="522"/>
      <c r="W43" s="522"/>
      <c r="X43" s="522"/>
      <c r="Y43" s="522"/>
      <c r="Z43" s="522"/>
      <c r="AA43" s="522"/>
      <c r="AB43" s="522"/>
      <c r="AC43" s="522"/>
      <c r="AD43" s="522"/>
      <c r="AE43" s="522"/>
      <c r="AF43" s="523"/>
    </row>
    <row r="44" spans="1:32" ht="16.5" customHeight="1" x14ac:dyDescent="0.15">
      <c r="R44" s="1128"/>
      <c r="S44" s="1128"/>
      <c r="T44" s="519"/>
      <c r="U44" s="522"/>
      <c r="V44" s="522"/>
      <c r="W44" s="522"/>
      <c r="X44" s="522"/>
      <c r="Y44" s="522"/>
      <c r="Z44" s="522"/>
      <c r="AA44" s="522"/>
      <c r="AB44" s="522"/>
      <c r="AC44" s="522"/>
      <c r="AD44" s="522"/>
      <c r="AE44" s="522"/>
      <c r="AF44" s="523"/>
    </row>
    <row r="45" spans="1:32" ht="17.25" x14ac:dyDescent="0.2">
      <c r="J45" s="321" t="s">
        <v>306</v>
      </c>
      <c r="Y45" s="321" t="s">
        <v>307</v>
      </c>
    </row>
  </sheetData>
  <sheetProtection sheet="1" objects="1" scenarios="1"/>
  <mergeCells count="29">
    <mergeCell ref="R40:T40"/>
    <mergeCell ref="R42:S44"/>
    <mergeCell ref="C21:D21"/>
    <mergeCell ref="S22:T22"/>
    <mergeCell ref="B24:B38"/>
    <mergeCell ref="C24:C31"/>
    <mergeCell ref="R24:R39"/>
    <mergeCell ref="S24:S32"/>
    <mergeCell ref="C32:D32"/>
    <mergeCell ref="C33:C37"/>
    <mergeCell ref="S33:S38"/>
    <mergeCell ref="C38:D38"/>
    <mergeCell ref="S39:T39"/>
    <mergeCell ref="O3:O4"/>
    <mergeCell ref="R3:T4"/>
    <mergeCell ref="AF3:AF4"/>
    <mergeCell ref="B5:B21"/>
    <mergeCell ref="C5:C13"/>
    <mergeCell ref="R5:R22"/>
    <mergeCell ref="S5:S14"/>
    <mergeCell ref="C14:D14"/>
    <mergeCell ref="C15:C20"/>
    <mergeCell ref="S15:S21"/>
    <mergeCell ref="B2:C2"/>
    <mergeCell ref="M2:N2"/>
    <mergeCell ref="B3:C4"/>
    <mergeCell ref="D3:D4"/>
    <mergeCell ref="E3:E4"/>
    <mergeCell ref="F3:F4"/>
  </mergeCells>
  <phoneticPr fontId="5"/>
  <printOptions horizontalCentered="1" verticalCentered="1"/>
  <pageMargins left="0.78740157480314965" right="0.39370078740157483" top="0.39370078740157483" bottom="0.39370078740157483" header="0.51181102362204722" footer="0.51181102362204722"/>
  <pageSetup paperSize="9" scale="76" orientation="landscape" blackAndWhite="1" r:id="rId1"/>
  <headerFooter alignWithMargins="0"/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24"/>
  <sheetViews>
    <sheetView showGridLines="0" showZeros="0" view="pageBreakPreview" zoomScaleNormal="100" zoomScaleSheetLayoutView="100" workbookViewId="0">
      <selection activeCell="D19" sqref="D19"/>
    </sheetView>
  </sheetViews>
  <sheetFormatPr defaultRowHeight="13.5" x14ac:dyDescent="0.15"/>
  <cols>
    <col min="1" max="1" width="3.625" style="156" customWidth="1"/>
    <col min="2" max="2" width="4.625" style="156" customWidth="1"/>
    <col min="3" max="3" width="10.125" style="156" customWidth="1"/>
    <col min="4" max="4" width="11.125" style="156" bestFit="1" customWidth="1"/>
    <col min="5" max="5" width="9.125" style="156" bestFit="1" customWidth="1"/>
    <col min="6" max="6" width="6.625" style="156" bestFit="1" customWidth="1"/>
    <col min="7" max="8" width="7.625" style="156" customWidth="1"/>
    <col min="9" max="10" width="5.625" style="156" customWidth="1"/>
    <col min="11" max="11" width="3" style="156" customWidth="1"/>
    <col min="12" max="12" width="5.625" style="156" customWidth="1"/>
    <col min="13" max="13" width="6.875" style="156" customWidth="1"/>
    <col min="14" max="14" width="7.125" style="156" customWidth="1"/>
    <col min="15" max="15" width="6.625" style="156" customWidth="1"/>
    <col min="16" max="16" width="7.125" style="156" customWidth="1"/>
    <col min="17" max="17" width="5.5" style="156" customWidth="1"/>
    <col min="18" max="18" width="6.5" style="156" customWidth="1"/>
    <col min="19" max="19" width="9.125" style="156" customWidth="1"/>
    <col min="20" max="20" width="11.5" style="156" bestFit="1" customWidth="1"/>
    <col min="21" max="21" width="5.625" style="156" customWidth="1"/>
    <col min="22" max="22" width="5.75" style="156" customWidth="1"/>
    <col min="23" max="23" width="4.625" style="156" customWidth="1"/>
    <col min="24" max="24" width="6.75" style="156" customWidth="1"/>
    <col min="25" max="25" width="4.625" style="156" customWidth="1"/>
    <col min="26" max="26" width="6.5" style="156" customWidth="1"/>
    <col min="27" max="27" width="11.125" style="156" bestFit="1" customWidth="1"/>
    <col min="28" max="16384" width="9" style="156"/>
  </cols>
  <sheetData>
    <row r="1" spans="1:27" ht="20.100000000000001" customHeight="1" x14ac:dyDescent="0.2">
      <c r="A1" s="152">
        <v>1</v>
      </c>
      <c r="B1" s="1131" t="s">
        <v>128</v>
      </c>
      <c r="C1" s="1132"/>
      <c r="D1" s="1132"/>
      <c r="E1" s="153"/>
      <c r="F1" s="1133" t="s">
        <v>129</v>
      </c>
      <c r="G1" s="1134"/>
      <c r="H1" s="1134"/>
      <c r="I1" s="1134"/>
      <c r="J1" s="1134"/>
      <c r="K1" s="1134"/>
      <c r="L1" s="1134"/>
      <c r="M1" s="1134"/>
      <c r="N1" s="1134"/>
      <c r="O1" s="154"/>
      <c r="P1" s="154"/>
      <c r="Q1" s="154"/>
      <c r="R1" s="155"/>
      <c r="S1" s="154"/>
      <c r="T1" s="154"/>
      <c r="U1" s="154"/>
      <c r="V1" s="154"/>
      <c r="W1" s="154"/>
      <c r="X1" s="154"/>
      <c r="Y1" s="154"/>
      <c r="Z1" s="154"/>
      <c r="AA1" s="154"/>
    </row>
    <row r="2" spans="1:27" ht="20.100000000000001" customHeight="1" thickBot="1" x14ac:dyDescent="0.2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</row>
    <row r="3" spans="1:27" ht="12.95" customHeight="1" x14ac:dyDescent="0.15">
      <c r="A3" s="1135" t="s">
        <v>130</v>
      </c>
      <c r="B3" s="1136"/>
      <c r="C3" s="1137"/>
      <c r="D3" s="158"/>
      <c r="E3" s="159" t="s">
        <v>131</v>
      </c>
      <c r="F3" s="160" t="s">
        <v>132</v>
      </c>
      <c r="G3" s="1139" t="s">
        <v>133</v>
      </c>
      <c r="H3" s="1136"/>
      <c r="I3" s="1136"/>
      <c r="J3" s="1140"/>
      <c r="K3" s="161" t="s">
        <v>134</v>
      </c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141" t="s">
        <v>135</v>
      </c>
      <c r="Y3" s="1142"/>
      <c r="Z3" s="1142"/>
      <c r="AA3" s="1143"/>
    </row>
    <row r="4" spans="1:27" ht="12.95" customHeight="1" thickBot="1" x14ac:dyDescent="0.2">
      <c r="A4" s="1138"/>
      <c r="B4" s="1136"/>
      <c r="C4" s="1137"/>
      <c r="D4" s="158" t="s">
        <v>136</v>
      </c>
      <c r="E4" s="163" t="s">
        <v>137</v>
      </c>
      <c r="F4" s="164" t="s">
        <v>138</v>
      </c>
      <c r="G4" s="1136"/>
      <c r="H4" s="1136"/>
      <c r="I4" s="1136"/>
      <c r="J4" s="1140"/>
      <c r="K4" s="161"/>
      <c r="L4" s="165"/>
      <c r="M4" s="1144" t="s">
        <v>139</v>
      </c>
      <c r="N4" s="1145"/>
      <c r="O4" s="1144" t="s">
        <v>140</v>
      </c>
      <c r="P4" s="1144"/>
      <c r="Q4" s="1144" t="s">
        <v>141</v>
      </c>
      <c r="R4" s="1144"/>
      <c r="S4" s="162"/>
      <c r="T4" s="162"/>
      <c r="U4" s="162"/>
      <c r="V4" s="162"/>
      <c r="W4" s="162"/>
      <c r="X4" s="166" t="s">
        <v>142</v>
      </c>
      <c r="Y4" s="167"/>
      <c r="Z4" s="168" t="s">
        <v>143</v>
      </c>
      <c r="AA4" s="169">
        <f>+U10*Y4/100</f>
        <v>0</v>
      </c>
    </row>
    <row r="5" spans="1:27" ht="12.95" customHeight="1" thickBot="1" x14ac:dyDescent="0.2">
      <c r="A5" s="1138"/>
      <c r="B5" s="1136"/>
      <c r="C5" s="1137"/>
      <c r="D5" s="170"/>
      <c r="E5" s="163" t="s">
        <v>144</v>
      </c>
      <c r="F5" s="164" t="s">
        <v>145</v>
      </c>
      <c r="G5" s="1136"/>
      <c r="H5" s="1136"/>
      <c r="I5" s="1136"/>
      <c r="J5" s="1140"/>
      <c r="K5" s="171" t="s">
        <v>146</v>
      </c>
      <c r="L5" s="1146"/>
      <c r="M5" s="1146"/>
      <c r="N5" s="172" t="s">
        <v>147</v>
      </c>
      <c r="O5" s="173"/>
      <c r="P5" s="172" t="s">
        <v>148</v>
      </c>
      <c r="Q5" s="1147">
        <f>L5*O5/100</f>
        <v>0</v>
      </c>
      <c r="R5" s="1148"/>
      <c r="S5" s="1161" t="s">
        <v>149</v>
      </c>
      <c r="T5" s="1162"/>
      <c r="U5" s="174">
        <f>IF(AND(ISBLANK(O7:O10),ISBLANK(T7:T9)),"",7-(COUNTBLANK(O7:O10)+COUNTBLANK(T7:T9)))</f>
        <v>0</v>
      </c>
      <c r="V5" s="175" t="s">
        <v>150</v>
      </c>
      <c r="W5" s="176"/>
      <c r="X5" s="166" t="s">
        <v>151</v>
      </c>
      <c r="Y5" s="167"/>
      <c r="Z5" s="168" t="s">
        <v>152</v>
      </c>
      <c r="AA5" s="169">
        <f>+U10*Y5/100</f>
        <v>0</v>
      </c>
    </row>
    <row r="6" spans="1:27" ht="20.100000000000001" customHeight="1" thickBot="1" x14ac:dyDescent="0.2">
      <c r="A6" s="1163" t="s">
        <v>153</v>
      </c>
      <c r="B6" s="1164"/>
      <c r="C6" s="1165"/>
      <c r="D6" s="177">
        <f>U10</f>
        <v>0</v>
      </c>
      <c r="E6" s="178">
        <f>IF(D6=0,0,D6/S10)</f>
        <v>0</v>
      </c>
      <c r="F6" s="179"/>
      <c r="G6" s="180"/>
      <c r="H6" s="180"/>
      <c r="I6" s="180"/>
      <c r="J6" s="181"/>
      <c r="K6" s="182" t="s">
        <v>0</v>
      </c>
      <c r="L6" s="183" t="s">
        <v>0</v>
      </c>
      <c r="M6" s="1166" t="s">
        <v>154</v>
      </c>
      <c r="N6" s="1167"/>
      <c r="O6" s="184" t="s">
        <v>155</v>
      </c>
      <c r="P6" s="1166" t="s">
        <v>156</v>
      </c>
      <c r="Q6" s="1168"/>
      <c r="R6" s="185" t="s">
        <v>0</v>
      </c>
      <c r="S6" s="186" t="s">
        <v>154</v>
      </c>
      <c r="T6" s="187" t="s">
        <v>155</v>
      </c>
      <c r="U6" s="1166" t="s">
        <v>156</v>
      </c>
      <c r="V6" s="1169"/>
      <c r="W6" s="162"/>
      <c r="X6" s="188" t="s">
        <v>157</v>
      </c>
      <c r="Y6" s="189"/>
      <c r="Z6" s="190" t="s">
        <v>158</v>
      </c>
      <c r="AA6" s="169">
        <f>+U10*Y6/100</f>
        <v>0</v>
      </c>
    </row>
    <row r="7" spans="1:27" ht="20.100000000000001" customHeight="1" thickBot="1" x14ac:dyDescent="0.2">
      <c r="A7" s="191"/>
      <c r="B7" s="1170" t="s">
        <v>159</v>
      </c>
      <c r="C7" s="1171"/>
      <c r="D7" s="192"/>
      <c r="E7" s="193">
        <f t="shared" ref="E7:E24" si="0">IF(D7=0,0,D7/$S$10)</f>
        <v>0</v>
      </c>
      <c r="F7" s="194" t="str">
        <f t="shared" ref="F7:F24" si="1">IF($D$6=0,"",D7/$D$6*100)</f>
        <v/>
      </c>
      <c r="G7" s="1172"/>
      <c r="H7" s="1172"/>
      <c r="I7" s="1172"/>
      <c r="J7" s="1173"/>
      <c r="K7" s="161" t="s">
        <v>160</v>
      </c>
      <c r="L7" s="195"/>
      <c r="M7" s="1174"/>
      <c r="N7" s="1175"/>
      <c r="O7" s="196"/>
      <c r="P7" s="1176">
        <f>+O7*M7</f>
        <v>0</v>
      </c>
      <c r="Q7" s="1177"/>
      <c r="R7" s="197"/>
      <c r="S7" s="198"/>
      <c r="T7" s="199"/>
      <c r="U7" s="1176">
        <f>+T7*S7</f>
        <v>0</v>
      </c>
      <c r="V7" s="1178"/>
      <c r="W7" s="162"/>
      <c r="X7" s="1149" t="s">
        <v>78</v>
      </c>
      <c r="Y7" s="1150"/>
      <c r="Z7" s="1151"/>
      <c r="AA7" s="200">
        <f>+AA6+AA5+AA4</f>
        <v>0</v>
      </c>
    </row>
    <row r="8" spans="1:27" ht="20.100000000000001" customHeight="1" thickBot="1" x14ac:dyDescent="0.2">
      <c r="A8" s="191"/>
      <c r="B8" s="1152" t="s">
        <v>161</v>
      </c>
      <c r="C8" s="1153"/>
      <c r="D8" s="201">
        <f>AA15</f>
        <v>0</v>
      </c>
      <c r="E8" s="202">
        <f t="shared" si="0"/>
        <v>0</v>
      </c>
      <c r="F8" s="203" t="str">
        <f t="shared" si="1"/>
        <v/>
      </c>
      <c r="G8" s="204" t="s">
        <v>162</v>
      </c>
      <c r="H8" s="205"/>
      <c r="I8" s="205"/>
      <c r="J8" s="205"/>
      <c r="K8" s="161" t="s">
        <v>163</v>
      </c>
      <c r="L8" s="206"/>
      <c r="M8" s="1154"/>
      <c r="N8" s="1155"/>
      <c r="O8" s="207"/>
      <c r="P8" s="1156">
        <f>+O8*M8</f>
        <v>0</v>
      </c>
      <c r="Q8" s="1157"/>
      <c r="R8" s="208"/>
      <c r="S8" s="209"/>
      <c r="T8" s="210"/>
      <c r="U8" s="1156">
        <f>+T8*S8</f>
        <v>0</v>
      </c>
      <c r="V8" s="1158"/>
      <c r="W8" s="162"/>
      <c r="X8" s="1159" t="s">
        <v>164</v>
      </c>
      <c r="Y8" s="1160"/>
      <c r="Z8" s="211"/>
      <c r="AA8" s="212">
        <f>+S10*Z8</f>
        <v>0</v>
      </c>
    </row>
    <row r="9" spans="1:27" ht="20.100000000000001" customHeight="1" thickBot="1" x14ac:dyDescent="0.2">
      <c r="A9" s="191"/>
      <c r="B9" s="1152" t="s">
        <v>48</v>
      </c>
      <c r="C9" s="1153"/>
      <c r="D9" s="201">
        <f>AA24</f>
        <v>0</v>
      </c>
      <c r="E9" s="202">
        <f t="shared" si="0"/>
        <v>0</v>
      </c>
      <c r="F9" s="203" t="str">
        <f t="shared" si="1"/>
        <v/>
      </c>
      <c r="G9" s="204" t="s">
        <v>162</v>
      </c>
      <c r="H9" s="205"/>
      <c r="I9" s="205"/>
      <c r="J9" s="205"/>
      <c r="K9" s="161" t="s">
        <v>165</v>
      </c>
      <c r="L9" s="206"/>
      <c r="M9" s="1154"/>
      <c r="N9" s="1155"/>
      <c r="O9" s="207"/>
      <c r="P9" s="1156">
        <f>+O9*M9</f>
        <v>0</v>
      </c>
      <c r="Q9" s="1157"/>
      <c r="R9" s="213"/>
      <c r="S9" s="214"/>
      <c r="T9" s="215"/>
      <c r="U9" s="1179">
        <f>+T9*S9</f>
        <v>0</v>
      </c>
      <c r="V9" s="1180"/>
      <c r="W9" s="162"/>
      <c r="X9" s="1181" t="s">
        <v>166</v>
      </c>
      <c r="Y9" s="1182"/>
      <c r="Z9" s="216"/>
      <c r="AA9" s="217">
        <f>IF(Z9="",0,Z9*S10)</f>
        <v>0</v>
      </c>
    </row>
    <row r="10" spans="1:27" ht="20.100000000000001" customHeight="1" thickTop="1" thickBot="1" x14ac:dyDescent="0.2">
      <c r="A10" s="191"/>
      <c r="B10" s="1152" t="s">
        <v>167</v>
      </c>
      <c r="C10" s="1153"/>
      <c r="D10" s="218"/>
      <c r="E10" s="202">
        <f t="shared" si="0"/>
        <v>0</v>
      </c>
      <c r="F10" s="203" t="str">
        <f t="shared" si="1"/>
        <v/>
      </c>
      <c r="G10" s="1183"/>
      <c r="H10" s="1183"/>
      <c r="I10" s="1183"/>
      <c r="J10" s="1184"/>
      <c r="K10" s="171" t="s">
        <v>168</v>
      </c>
      <c r="L10" s="219"/>
      <c r="M10" s="1185"/>
      <c r="N10" s="1186"/>
      <c r="O10" s="220"/>
      <c r="P10" s="1187">
        <f>+O10*M10</f>
        <v>0</v>
      </c>
      <c r="Q10" s="1188"/>
      <c r="R10" s="221" t="s">
        <v>169</v>
      </c>
      <c r="S10" s="222">
        <f>SUM(M7:N10,S7:S9)</f>
        <v>0</v>
      </c>
      <c r="T10" s="223">
        <f>IF(ISERR($U10/$S10),0,TRUNC($U10/$S10))</f>
        <v>0</v>
      </c>
      <c r="U10" s="1189">
        <f>SUM(P7:Q10,U7:V9)</f>
        <v>0</v>
      </c>
      <c r="V10" s="1190"/>
      <c r="W10" s="162"/>
      <c r="X10" s="162"/>
      <c r="Y10" s="162"/>
      <c r="Z10" s="162"/>
      <c r="AA10" s="224">
        <f>SUM(AA7:AA9)</f>
        <v>0</v>
      </c>
    </row>
    <row r="11" spans="1:27" ht="20.100000000000001" customHeight="1" thickBot="1" x14ac:dyDescent="0.2">
      <c r="A11" s="225" t="s">
        <v>170</v>
      </c>
      <c r="B11" s="1152" t="s">
        <v>47</v>
      </c>
      <c r="C11" s="1153"/>
      <c r="D11" s="201">
        <f>AA34</f>
        <v>0</v>
      </c>
      <c r="E11" s="202">
        <f t="shared" si="0"/>
        <v>0</v>
      </c>
      <c r="F11" s="203" t="str">
        <f t="shared" si="1"/>
        <v/>
      </c>
      <c r="G11" s="204" t="s">
        <v>162</v>
      </c>
      <c r="H11" s="205"/>
      <c r="I11" s="205"/>
      <c r="J11" s="205"/>
      <c r="K11" s="1191" t="s">
        <v>161</v>
      </c>
      <c r="L11" s="1161" t="s">
        <v>171</v>
      </c>
      <c r="M11" s="1168"/>
      <c r="N11" s="1194" t="s">
        <v>172</v>
      </c>
      <c r="O11" s="1194"/>
      <c r="P11" s="226" t="s">
        <v>173</v>
      </c>
      <c r="Q11" s="184" t="s">
        <v>174</v>
      </c>
      <c r="R11" s="227" t="s">
        <v>175</v>
      </c>
      <c r="S11" s="228" t="s">
        <v>176</v>
      </c>
      <c r="T11" s="1161" t="s">
        <v>171</v>
      </c>
      <c r="U11" s="1168"/>
      <c r="V11" s="1194" t="s">
        <v>172</v>
      </c>
      <c r="W11" s="1194"/>
      <c r="X11" s="226" t="s">
        <v>173</v>
      </c>
      <c r="Y11" s="184" t="s">
        <v>174</v>
      </c>
      <c r="Z11" s="229" t="s">
        <v>175</v>
      </c>
      <c r="AA11" s="230" t="s">
        <v>176</v>
      </c>
    </row>
    <row r="12" spans="1:27" ht="20.100000000000001" customHeight="1" x14ac:dyDescent="0.15">
      <c r="A12" s="225"/>
      <c r="B12" s="1152" t="s">
        <v>177</v>
      </c>
      <c r="C12" s="1153"/>
      <c r="D12" s="218"/>
      <c r="E12" s="202">
        <f t="shared" si="0"/>
        <v>0</v>
      </c>
      <c r="F12" s="203" t="str">
        <f t="shared" si="1"/>
        <v/>
      </c>
      <c r="G12" s="1195"/>
      <c r="H12" s="1183"/>
      <c r="I12" s="1183"/>
      <c r="J12" s="1184"/>
      <c r="K12" s="1192"/>
      <c r="L12" s="1196"/>
      <c r="M12" s="1197"/>
      <c r="N12" s="231"/>
      <c r="O12" s="232" t="s">
        <v>178</v>
      </c>
      <c r="P12" s="233"/>
      <c r="Q12" s="234"/>
      <c r="R12" s="235" t="str">
        <f>IF(O12="","",O12)</f>
        <v>kg</v>
      </c>
      <c r="S12" s="236">
        <f>ROUNDDOWN(IF(Q12="",0,P12/Q12*N12)*1.08,0)</f>
        <v>0</v>
      </c>
      <c r="T12" s="1196"/>
      <c r="U12" s="1197"/>
      <c r="V12" s="237"/>
      <c r="W12" s="238" t="s">
        <v>178</v>
      </c>
      <c r="X12" s="239"/>
      <c r="Y12" s="196"/>
      <c r="Z12" s="240" t="str">
        <f t="shared" ref="Z12:Z23" si="2">IF(W12="","",W12)</f>
        <v>kg</v>
      </c>
      <c r="AA12" s="241">
        <f>ROUNDDOWN(IF(Y12="",0,X12/Y12*V12)*1.08,0)</f>
        <v>0</v>
      </c>
    </row>
    <row r="13" spans="1:27" ht="20.100000000000001" customHeight="1" x14ac:dyDescent="0.15">
      <c r="A13" s="225"/>
      <c r="B13" s="1152" t="s">
        <v>179</v>
      </c>
      <c r="C13" s="1153"/>
      <c r="D13" s="218"/>
      <c r="E13" s="202">
        <f t="shared" si="0"/>
        <v>0</v>
      </c>
      <c r="F13" s="203" t="str">
        <f t="shared" si="1"/>
        <v/>
      </c>
      <c r="G13" s="1183"/>
      <c r="H13" s="1183"/>
      <c r="I13" s="1183"/>
      <c r="J13" s="1184"/>
      <c r="K13" s="1192"/>
      <c r="L13" s="1202"/>
      <c r="M13" s="1203"/>
      <c r="N13" s="242"/>
      <c r="O13" s="238" t="s">
        <v>178</v>
      </c>
      <c r="P13" s="243"/>
      <c r="Q13" s="244"/>
      <c r="R13" s="245" t="str">
        <f t="shared" ref="R13:R24" si="3">IF(O13="","",O13)</f>
        <v>kg</v>
      </c>
      <c r="S13" s="169">
        <f t="shared" ref="S13:S24" si="4">ROUNDDOWN(IF(Q13="",0,P13/Q13*N13)*1.08,0)</f>
        <v>0</v>
      </c>
      <c r="T13" s="1202"/>
      <c r="U13" s="1203"/>
      <c r="V13" s="246"/>
      <c r="W13" s="238"/>
      <c r="X13" s="247"/>
      <c r="Y13" s="207"/>
      <c r="Z13" s="248" t="str">
        <f t="shared" si="2"/>
        <v/>
      </c>
      <c r="AA13" s="169">
        <f>ROUNDDOWN(IF(Y13="",0,X13/Y13*V13)*1.08,0)</f>
        <v>0</v>
      </c>
    </row>
    <row r="14" spans="1:27" ht="20.100000000000001" customHeight="1" thickBot="1" x14ac:dyDescent="0.2">
      <c r="A14" s="225"/>
      <c r="B14" s="1204" t="s">
        <v>180</v>
      </c>
      <c r="C14" s="249" t="s">
        <v>181</v>
      </c>
      <c r="D14" s="250"/>
      <c r="E14" s="202">
        <f t="shared" si="0"/>
        <v>0</v>
      </c>
      <c r="F14" s="203" t="str">
        <f t="shared" si="1"/>
        <v/>
      </c>
      <c r="G14" s="205"/>
      <c r="H14" s="205"/>
      <c r="I14" s="205"/>
      <c r="J14" s="205"/>
      <c r="K14" s="1192"/>
      <c r="L14" s="1202"/>
      <c r="M14" s="1203"/>
      <c r="N14" s="242"/>
      <c r="O14" s="238" t="s">
        <v>178</v>
      </c>
      <c r="P14" s="243"/>
      <c r="Q14" s="244"/>
      <c r="R14" s="245" t="str">
        <f t="shared" si="3"/>
        <v>kg</v>
      </c>
      <c r="S14" s="169">
        <f t="shared" si="4"/>
        <v>0</v>
      </c>
      <c r="T14" s="1207"/>
      <c r="U14" s="1208"/>
      <c r="V14" s="251"/>
      <c r="W14" s="238"/>
      <c r="X14" s="252"/>
      <c r="Y14" s="253"/>
      <c r="Z14" s="254" t="str">
        <f t="shared" si="2"/>
        <v/>
      </c>
      <c r="AA14" s="255">
        <f>ROUNDDOWN(IF(Y14="",0,X14/Y14*V14)*1.08,0)</f>
        <v>0</v>
      </c>
    </row>
    <row r="15" spans="1:27" ht="20.100000000000001" customHeight="1" thickTop="1" thickBot="1" x14ac:dyDescent="0.2">
      <c r="A15" s="225" t="s">
        <v>182</v>
      </c>
      <c r="B15" s="1205"/>
      <c r="C15" s="249" t="s">
        <v>183</v>
      </c>
      <c r="D15" s="250"/>
      <c r="E15" s="202">
        <f t="shared" si="0"/>
        <v>0</v>
      </c>
      <c r="F15" s="203" t="str">
        <f t="shared" si="1"/>
        <v/>
      </c>
      <c r="G15" s="205"/>
      <c r="H15" s="205"/>
      <c r="I15" s="205"/>
      <c r="J15" s="205"/>
      <c r="K15" s="1193"/>
      <c r="L15" s="1209"/>
      <c r="M15" s="1210"/>
      <c r="N15" s="256"/>
      <c r="O15" s="257" t="s">
        <v>178</v>
      </c>
      <c r="P15" s="258"/>
      <c r="Q15" s="259"/>
      <c r="R15" s="260" t="str">
        <f t="shared" si="3"/>
        <v>kg</v>
      </c>
      <c r="S15" s="261">
        <f t="shared" si="4"/>
        <v>0</v>
      </c>
      <c r="T15" s="1211" t="s">
        <v>184</v>
      </c>
      <c r="U15" s="1212"/>
      <c r="V15" s="1213"/>
      <c r="W15" s="1213"/>
      <c r="X15" s="1213"/>
      <c r="Y15" s="1213"/>
      <c r="Z15" s="1214"/>
      <c r="AA15" s="262">
        <f>SUM(AA12:AA14,S12:S15)</f>
        <v>0</v>
      </c>
    </row>
    <row r="16" spans="1:27" ht="20.100000000000001" customHeight="1" x14ac:dyDescent="0.15">
      <c r="A16" s="225"/>
      <c r="B16" s="1206"/>
      <c r="C16" s="263" t="s">
        <v>185</v>
      </c>
      <c r="D16" s="250"/>
      <c r="E16" s="202">
        <f t="shared" si="0"/>
        <v>0</v>
      </c>
      <c r="F16" s="203" t="str">
        <f t="shared" si="1"/>
        <v/>
      </c>
      <c r="G16" s="205"/>
      <c r="H16" s="205"/>
      <c r="I16" s="205"/>
      <c r="J16" s="205"/>
      <c r="K16" s="182"/>
      <c r="L16" s="1215"/>
      <c r="M16" s="1216"/>
      <c r="N16" s="231"/>
      <c r="O16" s="232" t="s">
        <v>186</v>
      </c>
      <c r="P16" s="233"/>
      <c r="Q16" s="234"/>
      <c r="R16" s="264" t="str">
        <f t="shared" si="3"/>
        <v>cc</v>
      </c>
      <c r="S16" s="265">
        <f>ROUNDDOWN(IF(Q16="",0,P16/Q16*N16)*1.08,0)</f>
        <v>0</v>
      </c>
      <c r="T16" s="1196"/>
      <c r="U16" s="1197"/>
      <c r="V16" s="266"/>
      <c r="W16" s="232" t="s">
        <v>186</v>
      </c>
      <c r="X16" s="267"/>
      <c r="Y16" s="207"/>
      <c r="Z16" s="268" t="str">
        <f t="shared" si="2"/>
        <v>cc</v>
      </c>
      <c r="AA16" s="241">
        <f t="shared" ref="AA16:AA23" si="5">ROUNDDOWN(IF(Y16="",0,X16/Y16*V16)*1.08,0)</f>
        <v>0</v>
      </c>
    </row>
    <row r="17" spans="1:27" ht="20.100000000000001" customHeight="1" x14ac:dyDescent="0.15">
      <c r="A17" s="225"/>
      <c r="B17" s="1198" t="s">
        <v>187</v>
      </c>
      <c r="C17" s="1153"/>
      <c r="D17" s="250"/>
      <c r="E17" s="202">
        <f t="shared" si="0"/>
        <v>0</v>
      </c>
      <c r="F17" s="203" t="str">
        <f t="shared" si="1"/>
        <v/>
      </c>
      <c r="G17" s="205"/>
      <c r="H17" s="205"/>
      <c r="I17" s="205"/>
      <c r="J17" s="205"/>
      <c r="K17" s="161" t="s">
        <v>188</v>
      </c>
      <c r="L17" s="1199"/>
      <c r="M17" s="1200"/>
      <c r="N17" s="231"/>
      <c r="O17" s="232" t="s">
        <v>189</v>
      </c>
      <c r="P17" s="233"/>
      <c r="Q17" s="234"/>
      <c r="R17" s="264" t="str">
        <f t="shared" si="3"/>
        <v>g</v>
      </c>
      <c r="S17" s="269">
        <f t="shared" si="4"/>
        <v>0</v>
      </c>
      <c r="T17" s="1199"/>
      <c r="U17" s="1200"/>
      <c r="V17" s="266"/>
      <c r="W17" s="238" t="s">
        <v>186</v>
      </c>
      <c r="X17" s="247"/>
      <c r="Y17" s="207"/>
      <c r="Z17" s="268" t="str">
        <f t="shared" si="2"/>
        <v>cc</v>
      </c>
      <c r="AA17" s="169">
        <f t="shared" si="5"/>
        <v>0</v>
      </c>
    </row>
    <row r="18" spans="1:27" ht="20.100000000000001" customHeight="1" x14ac:dyDescent="0.15">
      <c r="A18" s="225"/>
      <c r="B18" s="1152" t="s">
        <v>190</v>
      </c>
      <c r="C18" s="1153"/>
      <c r="D18" s="270"/>
      <c r="E18" s="202">
        <f t="shared" si="0"/>
        <v>0</v>
      </c>
      <c r="F18" s="203" t="str">
        <f t="shared" si="1"/>
        <v/>
      </c>
      <c r="G18" s="205"/>
      <c r="H18" s="205"/>
      <c r="I18" s="205"/>
      <c r="J18" s="205"/>
      <c r="K18" s="161"/>
      <c r="L18" s="1199"/>
      <c r="M18" s="1201"/>
      <c r="N18" s="242"/>
      <c r="O18" s="238" t="s">
        <v>186</v>
      </c>
      <c r="P18" s="243"/>
      <c r="Q18" s="244"/>
      <c r="R18" s="245" t="str">
        <f t="shared" si="3"/>
        <v>cc</v>
      </c>
      <c r="S18" s="269">
        <f t="shared" si="4"/>
        <v>0</v>
      </c>
      <c r="T18" s="1199"/>
      <c r="U18" s="1200"/>
      <c r="V18" s="266"/>
      <c r="W18" s="238" t="s">
        <v>186</v>
      </c>
      <c r="X18" s="247"/>
      <c r="Y18" s="207"/>
      <c r="Z18" s="268" t="str">
        <f t="shared" si="2"/>
        <v>cc</v>
      </c>
      <c r="AA18" s="169">
        <f t="shared" si="5"/>
        <v>0</v>
      </c>
    </row>
    <row r="19" spans="1:27" ht="20.100000000000001" customHeight="1" x14ac:dyDescent="0.15">
      <c r="A19" s="225" t="s">
        <v>191</v>
      </c>
      <c r="B19" s="1152" t="s">
        <v>192</v>
      </c>
      <c r="C19" s="1153"/>
      <c r="D19" s="250"/>
      <c r="E19" s="202">
        <f t="shared" si="0"/>
        <v>0</v>
      </c>
      <c r="F19" s="203" t="str">
        <f t="shared" si="1"/>
        <v/>
      </c>
      <c r="G19" s="1221"/>
      <c r="H19" s="1222"/>
      <c r="I19" s="1222"/>
      <c r="J19" s="1223"/>
      <c r="K19" s="161" t="s">
        <v>193</v>
      </c>
      <c r="L19" s="1199"/>
      <c r="M19" s="1201"/>
      <c r="N19" s="242"/>
      <c r="O19" s="238" t="s">
        <v>194</v>
      </c>
      <c r="P19" s="247"/>
      <c r="Q19" s="207"/>
      <c r="R19" s="245" t="str">
        <f t="shared" si="3"/>
        <v>g</v>
      </c>
      <c r="S19" s="269">
        <f t="shared" si="4"/>
        <v>0</v>
      </c>
      <c r="T19" s="1199"/>
      <c r="U19" s="1200"/>
      <c r="V19" s="266"/>
      <c r="W19" s="238" t="s">
        <v>195</v>
      </c>
      <c r="X19" s="247"/>
      <c r="Y19" s="207"/>
      <c r="Z19" s="268" t="str">
        <f t="shared" si="2"/>
        <v>cc</v>
      </c>
      <c r="AA19" s="169">
        <f t="shared" si="5"/>
        <v>0</v>
      </c>
    </row>
    <row r="20" spans="1:27" ht="20.100000000000001" customHeight="1" x14ac:dyDescent="0.15">
      <c r="A20" s="191"/>
      <c r="B20" s="1204" t="s">
        <v>196</v>
      </c>
      <c r="C20" s="271" t="s">
        <v>135</v>
      </c>
      <c r="D20" s="201">
        <f>AA7</f>
        <v>0</v>
      </c>
      <c r="E20" s="202">
        <f t="shared" si="0"/>
        <v>0</v>
      </c>
      <c r="F20" s="203" t="str">
        <f t="shared" si="1"/>
        <v/>
      </c>
      <c r="G20" s="1221" t="s">
        <v>162</v>
      </c>
      <c r="H20" s="1222"/>
      <c r="I20" s="1222"/>
      <c r="J20" s="1223"/>
      <c r="K20" s="161"/>
      <c r="L20" s="1199"/>
      <c r="M20" s="1201"/>
      <c r="N20" s="242"/>
      <c r="O20" s="238" t="s">
        <v>195</v>
      </c>
      <c r="P20" s="243"/>
      <c r="Q20" s="244"/>
      <c r="R20" s="264" t="str">
        <f>IF(O20="","",O20)</f>
        <v>cc</v>
      </c>
      <c r="S20" s="269">
        <f t="shared" si="4"/>
        <v>0</v>
      </c>
      <c r="T20" s="1199"/>
      <c r="U20" s="1200"/>
      <c r="V20" s="266"/>
      <c r="W20" s="238" t="s">
        <v>195</v>
      </c>
      <c r="X20" s="247"/>
      <c r="Y20" s="207"/>
      <c r="Z20" s="268" t="str">
        <f t="shared" si="2"/>
        <v>cc</v>
      </c>
      <c r="AA20" s="169">
        <f t="shared" si="5"/>
        <v>0</v>
      </c>
    </row>
    <row r="21" spans="1:27" ht="20.100000000000001" customHeight="1" x14ac:dyDescent="0.15">
      <c r="A21" s="191"/>
      <c r="B21" s="1205"/>
      <c r="C21" s="271" t="s">
        <v>42</v>
      </c>
      <c r="D21" s="201">
        <f>AA8</f>
        <v>0</v>
      </c>
      <c r="E21" s="202">
        <f t="shared" si="0"/>
        <v>0</v>
      </c>
      <c r="F21" s="203" t="str">
        <f t="shared" si="1"/>
        <v/>
      </c>
      <c r="G21" s="1224"/>
      <c r="H21" s="1183"/>
      <c r="I21" s="1183"/>
      <c r="J21" s="1184"/>
      <c r="K21" s="161" t="s">
        <v>191</v>
      </c>
      <c r="L21" s="1199"/>
      <c r="M21" s="1201"/>
      <c r="N21" s="242"/>
      <c r="O21" s="238" t="s">
        <v>186</v>
      </c>
      <c r="P21" s="243"/>
      <c r="Q21" s="244"/>
      <c r="R21" s="245" t="str">
        <f t="shared" si="3"/>
        <v>cc</v>
      </c>
      <c r="S21" s="269">
        <f t="shared" si="4"/>
        <v>0</v>
      </c>
      <c r="T21" s="1199"/>
      <c r="U21" s="1200"/>
      <c r="V21" s="266"/>
      <c r="W21" s="238" t="s">
        <v>197</v>
      </c>
      <c r="X21" s="247"/>
      <c r="Y21" s="207"/>
      <c r="Z21" s="268" t="str">
        <f t="shared" si="2"/>
        <v>cc</v>
      </c>
      <c r="AA21" s="169">
        <f t="shared" si="5"/>
        <v>0</v>
      </c>
    </row>
    <row r="22" spans="1:27" ht="20.100000000000001" customHeight="1" x14ac:dyDescent="0.15">
      <c r="A22" s="191"/>
      <c r="B22" s="1206"/>
      <c r="C22" s="272" t="s">
        <v>198</v>
      </c>
      <c r="D22" s="201">
        <f>AA9</f>
        <v>0</v>
      </c>
      <c r="E22" s="202">
        <f t="shared" si="0"/>
        <v>0</v>
      </c>
      <c r="F22" s="203" t="str">
        <f t="shared" si="1"/>
        <v/>
      </c>
      <c r="G22" s="205"/>
      <c r="H22" s="205"/>
      <c r="I22" s="205"/>
      <c r="J22" s="205"/>
      <c r="K22" s="161"/>
      <c r="L22" s="1199"/>
      <c r="M22" s="1201"/>
      <c r="N22" s="242"/>
      <c r="O22" s="238" t="s">
        <v>199</v>
      </c>
      <c r="P22" s="243"/>
      <c r="Q22" s="244"/>
      <c r="R22" s="245" t="str">
        <f t="shared" si="3"/>
        <v>g</v>
      </c>
      <c r="S22" s="269">
        <f t="shared" si="4"/>
        <v>0</v>
      </c>
      <c r="T22" s="1199"/>
      <c r="U22" s="1200"/>
      <c r="V22" s="266"/>
      <c r="W22" s="238" t="s">
        <v>186</v>
      </c>
      <c r="X22" s="247"/>
      <c r="Y22" s="207"/>
      <c r="Z22" s="268" t="str">
        <f t="shared" si="2"/>
        <v>cc</v>
      </c>
      <c r="AA22" s="169">
        <f t="shared" si="5"/>
        <v>0</v>
      </c>
    </row>
    <row r="23" spans="1:27" ht="20.100000000000001" customHeight="1" thickBot="1" x14ac:dyDescent="0.2">
      <c r="A23" s="273"/>
      <c r="B23" s="1217" t="s">
        <v>200</v>
      </c>
      <c r="C23" s="1218"/>
      <c r="D23" s="274">
        <f>SUM(D7:D22)</f>
        <v>0</v>
      </c>
      <c r="E23" s="275">
        <f t="shared" si="0"/>
        <v>0</v>
      </c>
      <c r="F23" s="276" t="str">
        <f t="shared" si="1"/>
        <v/>
      </c>
      <c r="G23" s="277"/>
      <c r="H23" s="277"/>
      <c r="I23" s="277"/>
      <c r="J23" s="278"/>
      <c r="K23" s="161"/>
      <c r="L23" s="1199"/>
      <c r="M23" s="1201"/>
      <c r="N23" s="242"/>
      <c r="O23" s="238" t="s">
        <v>201</v>
      </c>
      <c r="P23" s="243"/>
      <c r="Q23" s="244"/>
      <c r="R23" s="245" t="str">
        <f t="shared" si="3"/>
        <v>g</v>
      </c>
      <c r="S23" s="269">
        <f t="shared" si="4"/>
        <v>0</v>
      </c>
      <c r="T23" s="1219"/>
      <c r="U23" s="1220"/>
      <c r="V23" s="279"/>
      <c r="W23" s="238" t="s">
        <v>195</v>
      </c>
      <c r="X23" s="252"/>
      <c r="Y23" s="253"/>
      <c r="Z23" s="268" t="str">
        <f t="shared" si="2"/>
        <v>cc</v>
      </c>
      <c r="AA23" s="169">
        <f t="shared" si="5"/>
        <v>0</v>
      </c>
    </row>
    <row r="24" spans="1:27" ht="20.100000000000001" customHeight="1" thickTop="1" thickBot="1" x14ac:dyDescent="0.2">
      <c r="A24" s="1225" t="s">
        <v>202</v>
      </c>
      <c r="B24" s="1226"/>
      <c r="C24" s="1227"/>
      <c r="D24" s="222">
        <f>D6-D23</f>
        <v>0</v>
      </c>
      <c r="E24" s="280">
        <f t="shared" si="0"/>
        <v>0</v>
      </c>
      <c r="F24" s="281" t="str">
        <f t="shared" si="1"/>
        <v/>
      </c>
      <c r="G24" s="282" t="s">
        <v>203</v>
      </c>
      <c r="H24" s="283" t="str">
        <f>IF(F24="","",E24/E6*100)</f>
        <v/>
      </c>
      <c r="I24" s="284" t="s">
        <v>143</v>
      </c>
      <c r="J24" s="285"/>
      <c r="K24" s="161"/>
      <c r="L24" s="1228"/>
      <c r="M24" s="1229"/>
      <c r="N24" s="256"/>
      <c r="O24" s="257" t="s">
        <v>204</v>
      </c>
      <c r="P24" s="258"/>
      <c r="Q24" s="259"/>
      <c r="R24" s="260" t="str">
        <f t="shared" si="3"/>
        <v>cc</v>
      </c>
      <c r="S24" s="286">
        <f t="shared" si="4"/>
        <v>0</v>
      </c>
      <c r="T24" s="1211" t="s">
        <v>205</v>
      </c>
      <c r="U24" s="1212"/>
      <c r="V24" s="1213"/>
      <c r="W24" s="1213"/>
      <c r="X24" s="1213"/>
      <c r="Y24" s="1213"/>
      <c r="Z24" s="1214"/>
      <c r="AA24" s="287">
        <f>SUM(AA16:AA23,S16:S24)</f>
        <v>0</v>
      </c>
    </row>
    <row r="25" spans="1:27" ht="20.100000000000001" customHeight="1" thickBot="1" x14ac:dyDescent="0.2">
      <c r="A25" s="1230" t="s">
        <v>206</v>
      </c>
      <c r="B25" s="1231"/>
      <c r="C25" s="1171"/>
      <c r="D25" s="288"/>
      <c r="E25" s="289">
        <f>IF(D25=0,0,D25/S10)</f>
        <v>0</v>
      </c>
      <c r="F25" s="290"/>
      <c r="G25" s="291"/>
      <c r="H25" s="291"/>
      <c r="I25" s="291"/>
      <c r="J25" s="291"/>
      <c r="K25" s="182"/>
      <c r="L25" s="1161" t="s">
        <v>171</v>
      </c>
      <c r="M25" s="1168"/>
      <c r="N25" s="1194" t="s">
        <v>172</v>
      </c>
      <c r="O25" s="1194"/>
      <c r="P25" s="226" t="s">
        <v>207</v>
      </c>
      <c r="Q25" s="1232" t="s">
        <v>208</v>
      </c>
      <c r="R25" s="1233"/>
      <c r="S25" s="228" t="s">
        <v>176</v>
      </c>
      <c r="T25" s="1161" t="s">
        <v>171</v>
      </c>
      <c r="U25" s="1168"/>
      <c r="V25" s="1194" t="s">
        <v>172</v>
      </c>
      <c r="W25" s="1194"/>
      <c r="X25" s="226" t="s">
        <v>207</v>
      </c>
      <c r="Y25" s="1232" t="s">
        <v>209</v>
      </c>
      <c r="Z25" s="1233"/>
      <c r="AA25" s="230" t="s">
        <v>176</v>
      </c>
    </row>
    <row r="26" spans="1:27" ht="20.100000000000001" customHeight="1" x14ac:dyDescent="0.15">
      <c r="A26" s="1234" t="s">
        <v>210</v>
      </c>
      <c r="B26" s="1235"/>
      <c r="C26" s="1153"/>
      <c r="D26" s="270"/>
      <c r="E26" s="292">
        <f>IF(D26=0,0,D26/S10)</f>
        <v>0</v>
      </c>
      <c r="F26" s="293"/>
      <c r="G26" s="205"/>
      <c r="H26" s="205"/>
      <c r="I26" s="205"/>
      <c r="J26" s="205"/>
      <c r="K26" s="161"/>
      <c r="L26" s="1202"/>
      <c r="M26" s="1236"/>
      <c r="N26" s="294"/>
      <c r="O26" s="238" t="s">
        <v>211</v>
      </c>
      <c r="P26" s="243"/>
      <c r="Q26" s="1237"/>
      <c r="R26" s="1238"/>
      <c r="S26" s="269">
        <f t="shared" ref="S26:S34" si="6">ROUNDDOWN(IF(Q26="",0,P26/Q26*N26)*1.08,0)</f>
        <v>0</v>
      </c>
      <c r="T26" s="1202"/>
      <c r="U26" s="1236"/>
      <c r="V26" s="237"/>
      <c r="W26" s="232" t="s">
        <v>212</v>
      </c>
      <c r="X26" s="239"/>
      <c r="Y26" s="1237"/>
      <c r="Z26" s="1238"/>
      <c r="AA26" s="169">
        <f t="shared" ref="AA26:AA33" si="7">ROUNDDOWN(IF(Y26="",0,X26/Y26*V26)*1.08,0)</f>
        <v>0</v>
      </c>
    </row>
    <row r="27" spans="1:27" ht="20.100000000000001" customHeight="1" x14ac:dyDescent="0.15">
      <c r="A27" s="1239" t="s">
        <v>213</v>
      </c>
      <c r="B27" s="1240"/>
      <c r="C27" s="1241"/>
      <c r="D27" s="270"/>
      <c r="E27" s="292">
        <f>IF(D27=0,0,D27/S10)</f>
        <v>0</v>
      </c>
      <c r="F27" s="293"/>
      <c r="G27" s="205"/>
      <c r="H27" s="205"/>
      <c r="I27" s="205"/>
      <c r="J27" s="205"/>
      <c r="K27" s="161"/>
      <c r="L27" s="1202"/>
      <c r="M27" s="1236"/>
      <c r="N27" s="294"/>
      <c r="O27" s="238" t="s">
        <v>214</v>
      </c>
      <c r="P27" s="243"/>
      <c r="Q27" s="1242"/>
      <c r="R27" s="1243"/>
      <c r="S27" s="269">
        <f t="shared" si="6"/>
        <v>0</v>
      </c>
      <c r="T27" s="1202"/>
      <c r="U27" s="1236"/>
      <c r="V27" s="246"/>
      <c r="W27" s="238" t="s">
        <v>212</v>
      </c>
      <c r="X27" s="247"/>
      <c r="Y27" s="1242"/>
      <c r="Z27" s="1243"/>
      <c r="AA27" s="169">
        <f t="shared" si="7"/>
        <v>0</v>
      </c>
    </row>
    <row r="28" spans="1:27" ht="20.100000000000001" customHeight="1" x14ac:dyDescent="0.15">
      <c r="A28" s="191"/>
      <c r="B28" s="1152" t="s">
        <v>215</v>
      </c>
      <c r="C28" s="1153"/>
      <c r="D28" s="270"/>
      <c r="E28" s="292">
        <f>IF(D28=0,0,D28/S10)</f>
        <v>0</v>
      </c>
      <c r="F28" s="293"/>
      <c r="G28" s="205"/>
      <c r="H28" s="205"/>
      <c r="I28" s="205"/>
      <c r="J28" s="205"/>
      <c r="K28" s="161"/>
      <c r="L28" s="1202"/>
      <c r="M28" s="1236"/>
      <c r="N28" s="294"/>
      <c r="O28" s="238" t="s">
        <v>3</v>
      </c>
      <c r="P28" s="243"/>
      <c r="Q28" s="1242"/>
      <c r="R28" s="1243"/>
      <c r="S28" s="269">
        <f t="shared" si="6"/>
        <v>0</v>
      </c>
      <c r="T28" s="1202"/>
      <c r="U28" s="1236"/>
      <c r="V28" s="246"/>
      <c r="W28" s="238"/>
      <c r="X28" s="247"/>
      <c r="Y28" s="1242"/>
      <c r="Z28" s="1243"/>
      <c r="AA28" s="169">
        <f t="shared" si="7"/>
        <v>0</v>
      </c>
    </row>
    <row r="29" spans="1:27" ht="20.100000000000001" customHeight="1" thickBot="1" x14ac:dyDescent="0.2">
      <c r="A29" s="295"/>
      <c r="B29" s="1244" t="s">
        <v>216</v>
      </c>
      <c r="C29" s="1245"/>
      <c r="D29" s="296"/>
      <c r="E29" s="297">
        <f>IF(D29=0,0,D29/S10)</f>
        <v>0</v>
      </c>
      <c r="F29" s="298"/>
      <c r="G29" s="299"/>
      <c r="H29" s="299"/>
      <c r="I29" s="299"/>
      <c r="J29" s="300"/>
      <c r="K29" s="161" t="s">
        <v>217</v>
      </c>
      <c r="L29" s="1202"/>
      <c r="M29" s="1236"/>
      <c r="N29" s="294"/>
      <c r="O29" s="238" t="s">
        <v>3</v>
      </c>
      <c r="P29" s="243"/>
      <c r="Q29" s="1242"/>
      <c r="R29" s="1243"/>
      <c r="S29" s="269">
        <f t="shared" si="6"/>
        <v>0</v>
      </c>
      <c r="T29" s="1202"/>
      <c r="U29" s="1236"/>
      <c r="V29" s="246"/>
      <c r="W29" s="232"/>
      <c r="X29" s="247"/>
      <c r="Y29" s="1242"/>
      <c r="Z29" s="1243"/>
      <c r="AA29" s="169">
        <f t="shared" si="7"/>
        <v>0</v>
      </c>
    </row>
    <row r="30" spans="1:27" ht="20.100000000000001" customHeight="1" x14ac:dyDescent="0.15">
      <c r="A30" s="1230" t="s">
        <v>218</v>
      </c>
      <c r="B30" s="1231"/>
      <c r="C30" s="1171"/>
      <c r="D30" s="1170" t="s">
        <v>219</v>
      </c>
      <c r="E30" s="1231"/>
      <c r="F30" s="1231"/>
      <c r="G30" s="1231"/>
      <c r="H30" s="1171"/>
      <c r="I30" s="301" t="s">
        <v>155</v>
      </c>
      <c r="J30" s="302" t="s">
        <v>51</v>
      </c>
      <c r="K30" s="161" t="s">
        <v>220</v>
      </c>
      <c r="L30" s="1202"/>
      <c r="M30" s="1236"/>
      <c r="N30" s="294"/>
      <c r="O30" s="232" t="s">
        <v>221</v>
      </c>
      <c r="P30" s="243"/>
      <c r="Q30" s="1242"/>
      <c r="R30" s="1243"/>
      <c r="S30" s="269">
        <f t="shared" si="6"/>
        <v>0</v>
      </c>
      <c r="T30" s="1202"/>
      <c r="U30" s="1236"/>
      <c r="V30" s="246"/>
      <c r="W30" s="232"/>
      <c r="X30" s="247"/>
      <c r="Y30" s="1242"/>
      <c r="Z30" s="1243"/>
      <c r="AA30" s="169">
        <f t="shared" si="7"/>
        <v>0</v>
      </c>
    </row>
    <row r="31" spans="1:27" ht="20.100000000000001" customHeight="1" x14ac:dyDescent="0.15">
      <c r="A31" s="1257" t="s">
        <v>33</v>
      </c>
      <c r="B31" s="1258"/>
      <c r="C31" s="303"/>
      <c r="D31" s="304"/>
      <c r="E31" s="305"/>
      <c r="F31" s="305"/>
      <c r="G31" s="305"/>
      <c r="H31" s="306"/>
      <c r="I31" s="307"/>
      <c r="J31" s="304"/>
      <c r="K31" s="161" t="s">
        <v>222</v>
      </c>
      <c r="L31" s="1202"/>
      <c r="M31" s="1236"/>
      <c r="N31" s="294"/>
      <c r="O31" s="238" t="s">
        <v>223</v>
      </c>
      <c r="P31" s="243"/>
      <c r="Q31" s="1242"/>
      <c r="R31" s="1243"/>
      <c r="S31" s="269">
        <f t="shared" si="6"/>
        <v>0</v>
      </c>
      <c r="T31" s="1202"/>
      <c r="U31" s="1236"/>
      <c r="V31" s="246"/>
      <c r="W31" s="232"/>
      <c r="X31" s="247"/>
      <c r="Y31" s="1242"/>
      <c r="Z31" s="1243"/>
      <c r="AA31" s="169">
        <f t="shared" si="7"/>
        <v>0</v>
      </c>
    </row>
    <row r="32" spans="1:27" ht="20.100000000000001" customHeight="1" x14ac:dyDescent="0.15">
      <c r="A32" s="1230"/>
      <c r="B32" s="1171"/>
      <c r="C32" s="308"/>
      <c r="D32" s="309"/>
      <c r="E32" s="291"/>
      <c r="F32" s="291"/>
      <c r="G32" s="291"/>
      <c r="H32" s="310"/>
      <c r="I32" s="311"/>
      <c r="J32" s="309"/>
      <c r="K32" s="161" t="s">
        <v>191</v>
      </c>
      <c r="L32" s="1202"/>
      <c r="M32" s="1236"/>
      <c r="N32" s="294"/>
      <c r="O32" s="238" t="s">
        <v>224</v>
      </c>
      <c r="P32" s="243"/>
      <c r="Q32" s="1242"/>
      <c r="R32" s="1243"/>
      <c r="S32" s="269">
        <f t="shared" si="6"/>
        <v>0</v>
      </c>
      <c r="T32" s="1202"/>
      <c r="U32" s="1236"/>
      <c r="V32" s="246"/>
      <c r="W32" s="232"/>
      <c r="X32" s="247"/>
      <c r="Y32" s="1242"/>
      <c r="Z32" s="1243"/>
      <c r="AA32" s="169">
        <f t="shared" si="7"/>
        <v>0</v>
      </c>
    </row>
    <row r="33" spans="1:29" ht="20.100000000000001" customHeight="1" thickBot="1" x14ac:dyDescent="0.2">
      <c r="A33" s="1246" t="s">
        <v>192</v>
      </c>
      <c r="B33" s="1247"/>
      <c r="C33" s="303"/>
      <c r="D33" s="304"/>
      <c r="E33" s="305"/>
      <c r="F33" s="305"/>
      <c r="G33" s="305"/>
      <c r="H33" s="306"/>
      <c r="I33" s="307"/>
      <c r="J33" s="304"/>
      <c r="K33" s="312"/>
      <c r="L33" s="1202"/>
      <c r="M33" s="1236"/>
      <c r="N33" s="294"/>
      <c r="O33" s="238" t="s">
        <v>3</v>
      </c>
      <c r="P33" s="243"/>
      <c r="Q33" s="1242"/>
      <c r="R33" s="1243"/>
      <c r="S33" s="269">
        <f t="shared" si="6"/>
        <v>0</v>
      </c>
      <c r="T33" s="1207"/>
      <c r="U33" s="1250"/>
      <c r="V33" s="251"/>
      <c r="W33" s="232"/>
      <c r="X33" s="252"/>
      <c r="Y33" s="1251"/>
      <c r="Z33" s="1252"/>
      <c r="AA33" s="255">
        <f t="shared" si="7"/>
        <v>0</v>
      </c>
    </row>
    <row r="34" spans="1:29" ht="20.100000000000001" customHeight="1" thickTop="1" thickBot="1" x14ac:dyDescent="0.2">
      <c r="A34" s="1248"/>
      <c r="B34" s="1249"/>
      <c r="C34" s="313"/>
      <c r="D34" s="314"/>
      <c r="E34" s="315"/>
      <c r="F34" s="315"/>
      <c r="G34" s="315"/>
      <c r="H34" s="316"/>
      <c r="I34" s="317"/>
      <c r="J34" s="314"/>
      <c r="K34" s="318"/>
      <c r="L34" s="1253"/>
      <c r="M34" s="1254"/>
      <c r="N34" s="319"/>
      <c r="O34" s="257"/>
      <c r="P34" s="258"/>
      <c r="Q34" s="1255"/>
      <c r="R34" s="1256"/>
      <c r="S34" s="286">
        <f t="shared" si="6"/>
        <v>0</v>
      </c>
      <c r="T34" s="1211" t="s">
        <v>225</v>
      </c>
      <c r="U34" s="1212"/>
      <c r="V34" s="1213"/>
      <c r="W34" s="1213"/>
      <c r="X34" s="1213"/>
      <c r="Y34" s="1213"/>
      <c r="Z34" s="1214"/>
      <c r="AA34" s="262">
        <f>SUM(AA26:AA33,S26:S34)</f>
        <v>0</v>
      </c>
    </row>
    <row r="35" spans="1:29" ht="20.100000000000001" customHeight="1" x14ac:dyDescent="0.2">
      <c r="A35" s="320"/>
      <c r="B35" s="320"/>
      <c r="C35" s="320"/>
      <c r="D35" s="320"/>
      <c r="E35" s="320"/>
      <c r="F35" s="320"/>
      <c r="G35" s="320"/>
      <c r="H35" s="320"/>
      <c r="I35" s="320"/>
      <c r="J35" s="320"/>
      <c r="K35" s="320"/>
      <c r="L35" s="320"/>
      <c r="M35" s="321" t="s">
        <v>226</v>
      </c>
      <c r="N35" s="322"/>
      <c r="O35" s="320"/>
      <c r="P35" s="320"/>
      <c r="Q35" s="320"/>
      <c r="R35" s="320"/>
      <c r="S35" s="320"/>
      <c r="T35" s="320"/>
      <c r="U35" s="320"/>
      <c r="V35" s="320"/>
      <c r="W35" s="320"/>
      <c r="X35" s="320"/>
      <c r="Y35" s="320"/>
      <c r="Z35" s="320"/>
      <c r="AA35" s="320"/>
    </row>
    <row r="36" spans="1:29" ht="20.100000000000001" customHeight="1" x14ac:dyDescent="0.2">
      <c r="A36" s="323">
        <v>2</v>
      </c>
      <c r="B36" s="1131" t="s">
        <v>128</v>
      </c>
      <c r="C36" s="1132"/>
      <c r="D36" s="1132"/>
      <c r="E36" s="324"/>
      <c r="F36" s="1133" t="s">
        <v>129</v>
      </c>
      <c r="G36" s="1134"/>
      <c r="H36" s="1134"/>
      <c r="I36" s="1134"/>
      <c r="J36" s="1134"/>
      <c r="K36" s="1134"/>
      <c r="L36" s="1134"/>
      <c r="M36" s="1134"/>
      <c r="N36" s="1134"/>
      <c r="O36" s="320"/>
      <c r="P36" s="320"/>
      <c r="Q36" s="320"/>
      <c r="R36" s="325"/>
      <c r="S36" s="320"/>
      <c r="T36" s="320"/>
      <c r="U36" s="320"/>
      <c r="V36" s="320"/>
      <c r="W36" s="320"/>
      <c r="X36" s="320"/>
      <c r="Y36" s="320"/>
      <c r="Z36" s="320"/>
      <c r="AA36" s="320"/>
    </row>
    <row r="37" spans="1:29" ht="20.100000000000001" customHeight="1" thickBot="1" x14ac:dyDescent="0.2">
      <c r="A37" s="320"/>
      <c r="B37" s="320"/>
      <c r="C37" s="320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154"/>
      <c r="V37" s="154"/>
      <c r="W37" s="154"/>
      <c r="X37" s="154"/>
      <c r="Y37" s="154"/>
      <c r="Z37" s="154"/>
      <c r="AA37" s="154"/>
    </row>
    <row r="38" spans="1:29" ht="12.95" customHeight="1" x14ac:dyDescent="0.15">
      <c r="A38" s="1259" t="s">
        <v>130</v>
      </c>
      <c r="B38" s="1260"/>
      <c r="C38" s="1261"/>
      <c r="D38" s="326"/>
      <c r="E38" s="327" t="s">
        <v>131</v>
      </c>
      <c r="F38" s="328" t="s">
        <v>132</v>
      </c>
      <c r="G38" s="1262" t="s">
        <v>133</v>
      </c>
      <c r="H38" s="1260"/>
      <c r="I38" s="1260"/>
      <c r="J38" s="1263"/>
      <c r="K38" s="329" t="s">
        <v>134</v>
      </c>
      <c r="L38" s="330"/>
      <c r="M38" s="330"/>
      <c r="N38" s="330"/>
      <c r="O38" s="330"/>
      <c r="P38" s="330"/>
      <c r="Q38" s="330"/>
      <c r="R38" s="330"/>
      <c r="S38" s="330"/>
      <c r="T38" s="330"/>
      <c r="U38" s="330"/>
      <c r="V38" s="330"/>
      <c r="W38" s="330"/>
      <c r="X38" s="1141" t="s">
        <v>135</v>
      </c>
      <c r="Y38" s="1142"/>
      <c r="Z38" s="1142"/>
      <c r="AA38" s="1143"/>
      <c r="AB38" s="331"/>
      <c r="AC38" s="331"/>
    </row>
    <row r="39" spans="1:29" ht="12.95" customHeight="1" thickBot="1" x14ac:dyDescent="0.2">
      <c r="A39" s="1138"/>
      <c r="B39" s="1136"/>
      <c r="C39" s="1137"/>
      <c r="D39" s="332" t="s">
        <v>227</v>
      </c>
      <c r="E39" s="333" t="s">
        <v>137</v>
      </c>
      <c r="F39" s="334" t="s">
        <v>138</v>
      </c>
      <c r="G39" s="1136"/>
      <c r="H39" s="1136"/>
      <c r="I39" s="1136"/>
      <c r="J39" s="1140"/>
      <c r="K39" s="335"/>
      <c r="L39" s="165"/>
      <c r="M39" s="1144" t="s">
        <v>139</v>
      </c>
      <c r="N39" s="1145"/>
      <c r="O39" s="1144" t="s">
        <v>140</v>
      </c>
      <c r="P39" s="1144"/>
      <c r="Q39" s="1144" t="s">
        <v>141</v>
      </c>
      <c r="R39" s="1144"/>
      <c r="S39" s="162"/>
      <c r="T39" s="162"/>
      <c r="U39" s="162"/>
      <c r="V39" s="162"/>
      <c r="W39" s="162"/>
      <c r="X39" s="166" t="s">
        <v>142</v>
      </c>
      <c r="Y39" s="167"/>
      <c r="Z39" s="168" t="s">
        <v>228</v>
      </c>
      <c r="AA39" s="169">
        <f>+U45*Y39/100</f>
        <v>0</v>
      </c>
      <c r="AB39" s="331"/>
      <c r="AC39" s="331"/>
    </row>
    <row r="40" spans="1:29" ht="12.95" customHeight="1" thickBot="1" x14ac:dyDescent="0.2">
      <c r="A40" s="1138"/>
      <c r="B40" s="1136"/>
      <c r="C40" s="1137"/>
      <c r="D40" s="336"/>
      <c r="E40" s="333" t="s">
        <v>144</v>
      </c>
      <c r="F40" s="334" t="s">
        <v>145</v>
      </c>
      <c r="G40" s="1136"/>
      <c r="H40" s="1136"/>
      <c r="I40" s="1136"/>
      <c r="J40" s="1140"/>
      <c r="K40" s="337" t="s">
        <v>146</v>
      </c>
      <c r="L40" s="1146"/>
      <c r="M40" s="1146"/>
      <c r="N40" s="172" t="s">
        <v>229</v>
      </c>
      <c r="O40" s="173"/>
      <c r="P40" s="172" t="s">
        <v>230</v>
      </c>
      <c r="Q40" s="1147">
        <f>L40*O40/100</f>
        <v>0</v>
      </c>
      <c r="R40" s="1148"/>
      <c r="S40" s="1161" t="s">
        <v>149</v>
      </c>
      <c r="T40" s="1162"/>
      <c r="U40" s="174">
        <f>IF(AND(ISBLANK(O42:O45),ISBLANK(T42:T44)),"",7-(COUNTBLANK(O42:O45)+COUNTBLANK(T42:T44)))</f>
        <v>0</v>
      </c>
      <c r="V40" s="175" t="s">
        <v>231</v>
      </c>
      <c r="W40" s="176"/>
      <c r="X40" s="166" t="s">
        <v>232</v>
      </c>
      <c r="Y40" s="167"/>
      <c r="Z40" s="168" t="s">
        <v>233</v>
      </c>
      <c r="AA40" s="169">
        <f>+U45*Y40/100</f>
        <v>0</v>
      </c>
      <c r="AB40" s="331"/>
      <c r="AC40" s="331"/>
    </row>
    <row r="41" spans="1:29" ht="20.100000000000001" customHeight="1" thickBot="1" x14ac:dyDescent="0.2">
      <c r="A41" s="1163" t="s">
        <v>153</v>
      </c>
      <c r="B41" s="1164"/>
      <c r="C41" s="1165"/>
      <c r="D41" s="177">
        <f>U45</f>
        <v>0</v>
      </c>
      <c r="E41" s="338">
        <f>T45</f>
        <v>0</v>
      </c>
      <c r="F41" s="179"/>
      <c r="G41" s="180"/>
      <c r="H41" s="180"/>
      <c r="I41" s="180"/>
      <c r="J41" s="181"/>
      <c r="K41" s="329" t="s">
        <v>0</v>
      </c>
      <c r="L41" s="183" t="s">
        <v>0</v>
      </c>
      <c r="M41" s="1166" t="s">
        <v>154</v>
      </c>
      <c r="N41" s="1167"/>
      <c r="O41" s="184" t="s">
        <v>155</v>
      </c>
      <c r="P41" s="1166" t="s">
        <v>156</v>
      </c>
      <c r="Q41" s="1168"/>
      <c r="R41" s="185" t="s">
        <v>0</v>
      </c>
      <c r="S41" s="186" t="s">
        <v>154</v>
      </c>
      <c r="T41" s="187" t="s">
        <v>155</v>
      </c>
      <c r="U41" s="1166" t="s">
        <v>156</v>
      </c>
      <c r="V41" s="1169"/>
      <c r="W41" s="162"/>
      <c r="X41" s="188" t="s">
        <v>157</v>
      </c>
      <c r="Y41" s="189"/>
      <c r="Z41" s="190" t="s">
        <v>158</v>
      </c>
      <c r="AA41" s="169">
        <f>+U45*Y41/100</f>
        <v>0</v>
      </c>
      <c r="AB41" s="331"/>
      <c r="AC41" s="331"/>
    </row>
    <row r="42" spans="1:29" ht="20.100000000000001" customHeight="1" thickBot="1" x14ac:dyDescent="0.2">
      <c r="A42" s="339"/>
      <c r="B42" s="1170" t="s">
        <v>159</v>
      </c>
      <c r="C42" s="1171"/>
      <c r="D42" s="192"/>
      <c r="E42" s="340">
        <f>IF(D42=0,0,D42/S45)</f>
        <v>0</v>
      </c>
      <c r="F42" s="194" t="str">
        <f>IF($D$41=0,"",D42/$D$41*100)</f>
        <v/>
      </c>
      <c r="G42" s="1172"/>
      <c r="H42" s="1172"/>
      <c r="I42" s="1172"/>
      <c r="J42" s="1173"/>
      <c r="K42" s="335" t="s">
        <v>160</v>
      </c>
      <c r="L42" s="195"/>
      <c r="M42" s="1174"/>
      <c r="N42" s="1175"/>
      <c r="O42" s="341"/>
      <c r="P42" s="1176">
        <f>+O42*M42</f>
        <v>0</v>
      </c>
      <c r="Q42" s="1177"/>
      <c r="R42" s="197"/>
      <c r="S42" s="198"/>
      <c r="T42" s="342"/>
      <c r="U42" s="1176">
        <f>+T42*S42</f>
        <v>0</v>
      </c>
      <c r="V42" s="1178"/>
      <c r="W42" s="162"/>
      <c r="X42" s="1149" t="s">
        <v>78</v>
      </c>
      <c r="Y42" s="1150"/>
      <c r="Z42" s="1151"/>
      <c r="AA42" s="200">
        <f>+AA41+AA40+AA39</f>
        <v>0</v>
      </c>
      <c r="AB42" s="331"/>
      <c r="AC42" s="331"/>
    </row>
    <row r="43" spans="1:29" ht="20.100000000000001" customHeight="1" thickBot="1" x14ac:dyDescent="0.2">
      <c r="A43" s="339"/>
      <c r="B43" s="1152" t="s">
        <v>161</v>
      </c>
      <c r="C43" s="1153"/>
      <c r="D43" s="201">
        <f>AA50</f>
        <v>0</v>
      </c>
      <c r="E43" s="343">
        <f>IF(D43=0,0,D43/S45)</f>
        <v>0</v>
      </c>
      <c r="F43" s="203" t="str">
        <f t="shared" ref="F43:F59" si="8">IF($D$41=0,"",D43/$D$41*100)</f>
        <v/>
      </c>
      <c r="G43" s="204" t="s">
        <v>162</v>
      </c>
      <c r="H43" s="205"/>
      <c r="I43" s="205"/>
      <c r="J43" s="205"/>
      <c r="K43" s="335" t="s">
        <v>163</v>
      </c>
      <c r="L43" s="206"/>
      <c r="M43" s="1264"/>
      <c r="N43" s="1265"/>
      <c r="O43" s="344"/>
      <c r="P43" s="1156">
        <f>+O43*M43</f>
        <v>0</v>
      </c>
      <c r="Q43" s="1157"/>
      <c r="R43" s="208"/>
      <c r="S43" s="209"/>
      <c r="T43" s="345"/>
      <c r="U43" s="1156">
        <f>+T43*S43</f>
        <v>0</v>
      </c>
      <c r="V43" s="1158"/>
      <c r="W43" s="162"/>
      <c r="X43" s="1159" t="s">
        <v>164</v>
      </c>
      <c r="Y43" s="1160"/>
      <c r="Z43" s="211"/>
      <c r="AA43" s="212">
        <f>+S45*Z43</f>
        <v>0</v>
      </c>
      <c r="AB43" s="331"/>
      <c r="AC43" s="331"/>
    </row>
    <row r="44" spans="1:29" ht="20.100000000000001" customHeight="1" thickBot="1" x14ac:dyDescent="0.2">
      <c r="A44" s="339"/>
      <c r="B44" s="1152" t="s">
        <v>48</v>
      </c>
      <c r="C44" s="1153"/>
      <c r="D44" s="201">
        <f>AA59</f>
        <v>0</v>
      </c>
      <c r="E44" s="343">
        <f>IF(D44=0,0,D44/S45)</f>
        <v>0</v>
      </c>
      <c r="F44" s="203" t="str">
        <f t="shared" si="8"/>
        <v/>
      </c>
      <c r="G44" s="204" t="s">
        <v>162</v>
      </c>
      <c r="H44" s="205"/>
      <c r="I44" s="205"/>
      <c r="J44" s="205"/>
      <c r="K44" s="335" t="s">
        <v>165</v>
      </c>
      <c r="L44" s="206"/>
      <c r="M44" s="1264"/>
      <c r="N44" s="1265"/>
      <c r="O44" s="344"/>
      <c r="P44" s="1156">
        <f>+O44*M44</f>
        <v>0</v>
      </c>
      <c r="Q44" s="1157"/>
      <c r="R44" s="213"/>
      <c r="S44" s="214"/>
      <c r="T44" s="346"/>
      <c r="U44" s="1179">
        <f>+T44*S44</f>
        <v>0</v>
      </c>
      <c r="V44" s="1180"/>
      <c r="W44" s="162"/>
      <c r="X44" s="1181" t="s">
        <v>166</v>
      </c>
      <c r="Y44" s="1182"/>
      <c r="Z44" s="216"/>
      <c r="AA44" s="217">
        <f>IF(Z44="",0,Z44*S45)</f>
        <v>0</v>
      </c>
      <c r="AB44" s="331"/>
      <c r="AC44" s="331"/>
    </row>
    <row r="45" spans="1:29" ht="20.100000000000001" customHeight="1" thickTop="1" thickBot="1" x14ac:dyDescent="0.2">
      <c r="A45" s="339"/>
      <c r="B45" s="1152" t="s">
        <v>167</v>
      </c>
      <c r="C45" s="1153"/>
      <c r="D45" s="218"/>
      <c r="E45" s="343">
        <f>IF(D45=0,0,D45/S45)</f>
        <v>0</v>
      </c>
      <c r="F45" s="203" t="str">
        <f t="shared" si="8"/>
        <v/>
      </c>
      <c r="G45" s="1183"/>
      <c r="H45" s="1183"/>
      <c r="I45" s="1183"/>
      <c r="J45" s="1184"/>
      <c r="K45" s="337" t="s">
        <v>168</v>
      </c>
      <c r="L45" s="219"/>
      <c r="M45" s="1266"/>
      <c r="N45" s="1267"/>
      <c r="O45" s="347"/>
      <c r="P45" s="1187">
        <f>+O45*M45</f>
        <v>0</v>
      </c>
      <c r="Q45" s="1188"/>
      <c r="R45" s="221" t="s">
        <v>234</v>
      </c>
      <c r="S45" s="222">
        <f>SUM(M42:N45,S42:S44)</f>
        <v>0</v>
      </c>
      <c r="T45" s="223">
        <f>IF(ISERR($U45/$S45),0,TRUNC($U45/$S45))</f>
        <v>0</v>
      </c>
      <c r="U45" s="1189">
        <f>SUM(P42:Q45,U42:V44)</f>
        <v>0</v>
      </c>
      <c r="V45" s="1190"/>
      <c r="W45" s="162"/>
      <c r="X45" s="162"/>
      <c r="Y45" s="162"/>
      <c r="Z45" s="162"/>
      <c r="AA45" s="224">
        <f>SUM(AA42:AA44)</f>
        <v>0</v>
      </c>
      <c r="AB45" s="331"/>
      <c r="AC45" s="331"/>
    </row>
    <row r="46" spans="1:29" ht="20.100000000000001" customHeight="1" thickBot="1" x14ac:dyDescent="0.2">
      <c r="A46" s="348" t="s">
        <v>170</v>
      </c>
      <c r="B46" s="1152" t="s">
        <v>47</v>
      </c>
      <c r="C46" s="1153"/>
      <c r="D46" s="201">
        <f>AA69</f>
        <v>0</v>
      </c>
      <c r="E46" s="343">
        <f>IF(D46=0,0,D46/S45)</f>
        <v>0</v>
      </c>
      <c r="F46" s="203" t="str">
        <f t="shared" si="8"/>
        <v/>
      </c>
      <c r="G46" s="204" t="s">
        <v>162</v>
      </c>
      <c r="H46" s="205"/>
      <c r="I46" s="205"/>
      <c r="J46" s="205"/>
      <c r="K46" s="1191" t="s">
        <v>161</v>
      </c>
      <c r="L46" s="1161" t="s">
        <v>171</v>
      </c>
      <c r="M46" s="1168"/>
      <c r="N46" s="1194" t="s">
        <v>172</v>
      </c>
      <c r="O46" s="1194"/>
      <c r="P46" s="226" t="s">
        <v>207</v>
      </c>
      <c r="Q46" s="184" t="s">
        <v>174</v>
      </c>
      <c r="R46" s="227" t="s">
        <v>175</v>
      </c>
      <c r="S46" s="228" t="s">
        <v>176</v>
      </c>
      <c r="T46" s="1161" t="s">
        <v>171</v>
      </c>
      <c r="U46" s="1168"/>
      <c r="V46" s="1194" t="s">
        <v>172</v>
      </c>
      <c r="W46" s="1194"/>
      <c r="X46" s="226" t="s">
        <v>207</v>
      </c>
      <c r="Y46" s="184" t="s">
        <v>174</v>
      </c>
      <c r="Z46" s="229" t="s">
        <v>175</v>
      </c>
      <c r="AA46" s="230" t="s">
        <v>176</v>
      </c>
      <c r="AB46" s="331"/>
      <c r="AC46" s="331"/>
    </row>
    <row r="47" spans="1:29" ht="20.100000000000001" customHeight="1" x14ac:dyDescent="0.15">
      <c r="A47" s="348"/>
      <c r="B47" s="1152" t="s">
        <v>177</v>
      </c>
      <c r="C47" s="1153"/>
      <c r="D47" s="218"/>
      <c r="E47" s="343">
        <f>IF(D47=0,0,D47/S45)</f>
        <v>0</v>
      </c>
      <c r="F47" s="203" t="str">
        <f t="shared" si="8"/>
        <v/>
      </c>
      <c r="G47" s="1195"/>
      <c r="H47" s="1183"/>
      <c r="I47" s="1183"/>
      <c r="J47" s="1184"/>
      <c r="K47" s="1192"/>
      <c r="L47" s="1196"/>
      <c r="M47" s="1197"/>
      <c r="N47" s="237"/>
      <c r="O47" s="232" t="s">
        <v>178</v>
      </c>
      <c r="P47" s="233"/>
      <c r="Q47" s="234"/>
      <c r="R47" s="235" t="str">
        <f>IF(O47="","",O47)</f>
        <v>kg</v>
      </c>
      <c r="S47" s="236">
        <f>ROUNDDOWN(IF(Q47="",0,P47/Q47*N47)*1.08,0)</f>
        <v>0</v>
      </c>
      <c r="T47" s="1196"/>
      <c r="U47" s="1197"/>
      <c r="V47" s="237"/>
      <c r="W47" s="238" t="s">
        <v>178</v>
      </c>
      <c r="X47" s="239"/>
      <c r="Y47" s="196"/>
      <c r="Z47" s="240" t="str">
        <f>IF(W47="","",W47)</f>
        <v>kg</v>
      </c>
      <c r="AA47" s="241">
        <f>ROUNDDOWN(IF(Y47="",0,X47/Y47*V47)*1.08,0)</f>
        <v>0</v>
      </c>
      <c r="AB47" s="331"/>
      <c r="AC47" s="331"/>
    </row>
    <row r="48" spans="1:29" ht="20.100000000000001" customHeight="1" x14ac:dyDescent="0.15">
      <c r="A48" s="348"/>
      <c r="B48" s="1152" t="s">
        <v>179</v>
      </c>
      <c r="C48" s="1153"/>
      <c r="D48" s="218"/>
      <c r="E48" s="343">
        <f>IF(D48=0,0,D48/S45)</f>
        <v>0</v>
      </c>
      <c r="F48" s="203" t="str">
        <f t="shared" si="8"/>
        <v/>
      </c>
      <c r="G48" s="1183"/>
      <c r="H48" s="1183"/>
      <c r="I48" s="1183"/>
      <c r="J48" s="1184"/>
      <c r="K48" s="1192"/>
      <c r="L48" s="1202"/>
      <c r="M48" s="1203"/>
      <c r="N48" s="246"/>
      <c r="O48" s="238" t="s">
        <v>178</v>
      </c>
      <c r="P48" s="243"/>
      <c r="Q48" s="244"/>
      <c r="R48" s="245" t="str">
        <f t="shared" ref="R48:R54" si="9">IF(O48="","",O48)</f>
        <v>kg</v>
      </c>
      <c r="S48" s="169">
        <f t="shared" ref="S48:S59" si="10">ROUNDDOWN(IF(Q48="",0,P48/Q48*N48)*1.08,0)</f>
        <v>0</v>
      </c>
      <c r="T48" s="1202"/>
      <c r="U48" s="1203"/>
      <c r="V48" s="246"/>
      <c r="W48" s="238"/>
      <c r="X48" s="247"/>
      <c r="Y48" s="207"/>
      <c r="Z48" s="248" t="str">
        <f>IF(W48="","",W48)</f>
        <v/>
      </c>
      <c r="AA48" s="169">
        <f>ROUNDDOWN(IF(Y48="",0,X48/Y48*V48)*1.08,0)</f>
        <v>0</v>
      </c>
      <c r="AB48" s="331"/>
      <c r="AC48" s="331"/>
    </row>
    <row r="49" spans="1:29" ht="20.100000000000001" customHeight="1" thickBot="1" x14ac:dyDescent="0.2">
      <c r="A49" s="348"/>
      <c r="B49" s="1204" t="s">
        <v>180</v>
      </c>
      <c r="C49" s="249" t="s">
        <v>181</v>
      </c>
      <c r="D49" s="250"/>
      <c r="E49" s="343">
        <f>IF(D49=0,0,D49/S45)</f>
        <v>0</v>
      </c>
      <c r="F49" s="203" t="str">
        <f t="shared" si="8"/>
        <v/>
      </c>
      <c r="G49" s="205"/>
      <c r="H49" s="205"/>
      <c r="I49" s="205"/>
      <c r="J49" s="205"/>
      <c r="K49" s="1192"/>
      <c r="L49" s="1202"/>
      <c r="M49" s="1203"/>
      <c r="N49" s="294"/>
      <c r="O49" s="238" t="s">
        <v>178</v>
      </c>
      <c r="P49" s="243"/>
      <c r="Q49" s="244"/>
      <c r="R49" s="245" t="str">
        <f t="shared" si="9"/>
        <v>kg</v>
      </c>
      <c r="S49" s="169">
        <f t="shared" si="10"/>
        <v>0</v>
      </c>
      <c r="T49" s="1207"/>
      <c r="U49" s="1208"/>
      <c r="V49" s="251"/>
      <c r="W49" s="238"/>
      <c r="X49" s="252"/>
      <c r="Y49" s="253"/>
      <c r="Z49" s="254" t="str">
        <f>IF(W49="","",W49)</f>
        <v/>
      </c>
      <c r="AA49" s="255">
        <f>ROUNDDOWN(IF(Y49="",0,X49/Y49*V49)*1.08,0)</f>
        <v>0</v>
      </c>
      <c r="AB49" s="331"/>
      <c r="AC49" s="331"/>
    </row>
    <row r="50" spans="1:29" ht="20.100000000000001" customHeight="1" thickTop="1" thickBot="1" x14ac:dyDescent="0.2">
      <c r="A50" s="348" t="s">
        <v>182</v>
      </c>
      <c r="B50" s="1205"/>
      <c r="C50" s="249" t="s">
        <v>183</v>
      </c>
      <c r="D50" s="250"/>
      <c r="E50" s="343">
        <f>IF(D50=0,0,D50/S45)</f>
        <v>0</v>
      </c>
      <c r="F50" s="203" t="str">
        <f t="shared" si="8"/>
        <v/>
      </c>
      <c r="G50" s="205"/>
      <c r="H50" s="205"/>
      <c r="I50" s="205"/>
      <c r="J50" s="205"/>
      <c r="K50" s="1193"/>
      <c r="L50" s="1209"/>
      <c r="M50" s="1210"/>
      <c r="N50" s="319"/>
      <c r="O50" s="257" t="s">
        <v>235</v>
      </c>
      <c r="P50" s="258"/>
      <c r="Q50" s="259"/>
      <c r="R50" s="260" t="str">
        <f t="shared" si="9"/>
        <v>kg</v>
      </c>
      <c r="S50" s="261">
        <f t="shared" si="10"/>
        <v>0</v>
      </c>
      <c r="T50" s="1211" t="s">
        <v>184</v>
      </c>
      <c r="U50" s="1212"/>
      <c r="V50" s="1213"/>
      <c r="W50" s="1213"/>
      <c r="X50" s="1213"/>
      <c r="Y50" s="1213"/>
      <c r="Z50" s="1214"/>
      <c r="AA50" s="262">
        <f>SUM(AA47:AA49,S47:S50)</f>
        <v>0</v>
      </c>
      <c r="AB50" s="331"/>
      <c r="AC50" s="331"/>
    </row>
    <row r="51" spans="1:29" ht="20.100000000000001" customHeight="1" x14ac:dyDescent="0.15">
      <c r="A51" s="348"/>
      <c r="B51" s="1206"/>
      <c r="C51" s="263" t="s">
        <v>185</v>
      </c>
      <c r="D51" s="250"/>
      <c r="E51" s="343">
        <f>IF(D51=0,0,D51/S45)</f>
        <v>0</v>
      </c>
      <c r="F51" s="203" t="str">
        <f t="shared" si="8"/>
        <v/>
      </c>
      <c r="G51" s="205"/>
      <c r="H51" s="205"/>
      <c r="I51" s="205"/>
      <c r="J51" s="205"/>
      <c r="K51" s="329"/>
      <c r="L51" s="1215"/>
      <c r="M51" s="1216"/>
      <c r="N51" s="349"/>
      <c r="O51" s="232" t="s">
        <v>204</v>
      </c>
      <c r="P51" s="233"/>
      <c r="Q51" s="234"/>
      <c r="R51" s="264" t="str">
        <f t="shared" si="9"/>
        <v>cc</v>
      </c>
      <c r="S51" s="265">
        <f t="shared" si="10"/>
        <v>0</v>
      </c>
      <c r="T51" s="1196"/>
      <c r="U51" s="1197"/>
      <c r="V51" s="266"/>
      <c r="W51" s="232" t="s">
        <v>204</v>
      </c>
      <c r="X51" s="267"/>
      <c r="Y51" s="207"/>
      <c r="Z51" s="268" t="str">
        <f t="shared" ref="Z51:Z58" si="11">IF(W51="","",W51)</f>
        <v>cc</v>
      </c>
      <c r="AA51" s="241">
        <f t="shared" ref="AA51:AA58" si="12">ROUNDDOWN(IF(Y51="",0,X51/Y51*V51)*1.08,0)</f>
        <v>0</v>
      </c>
      <c r="AB51" s="331"/>
      <c r="AC51" s="331"/>
    </row>
    <row r="52" spans="1:29" ht="20.100000000000001" customHeight="1" x14ac:dyDescent="0.15">
      <c r="A52" s="348"/>
      <c r="B52" s="1198" t="s">
        <v>187</v>
      </c>
      <c r="C52" s="1153"/>
      <c r="D52" s="250"/>
      <c r="E52" s="343">
        <f>IF(D52=0,0,D52/S45)</f>
        <v>0</v>
      </c>
      <c r="F52" s="203" t="str">
        <f t="shared" si="8"/>
        <v/>
      </c>
      <c r="G52" s="205"/>
      <c r="H52" s="205"/>
      <c r="I52" s="205"/>
      <c r="J52" s="205"/>
      <c r="K52" s="335" t="s">
        <v>188</v>
      </c>
      <c r="L52" s="1199"/>
      <c r="M52" s="1200"/>
      <c r="N52" s="349"/>
      <c r="O52" s="232" t="s">
        <v>194</v>
      </c>
      <c r="P52" s="233"/>
      <c r="Q52" s="234"/>
      <c r="R52" s="264" t="str">
        <f t="shared" si="9"/>
        <v>g</v>
      </c>
      <c r="S52" s="269">
        <f t="shared" si="10"/>
        <v>0</v>
      </c>
      <c r="T52" s="1199"/>
      <c r="U52" s="1200"/>
      <c r="V52" s="266"/>
      <c r="W52" s="238" t="s">
        <v>236</v>
      </c>
      <c r="X52" s="247"/>
      <c r="Y52" s="207"/>
      <c r="Z52" s="268" t="str">
        <f t="shared" si="11"/>
        <v>cc</v>
      </c>
      <c r="AA52" s="169">
        <f t="shared" si="12"/>
        <v>0</v>
      </c>
      <c r="AB52" s="331"/>
      <c r="AC52" s="331"/>
    </row>
    <row r="53" spans="1:29" ht="20.100000000000001" customHeight="1" x14ac:dyDescent="0.15">
      <c r="A53" s="348"/>
      <c r="B53" s="1152" t="s">
        <v>190</v>
      </c>
      <c r="C53" s="1153"/>
      <c r="D53" s="270"/>
      <c r="E53" s="343">
        <f>IF(D53=0,0,D53/S45)</f>
        <v>0</v>
      </c>
      <c r="F53" s="203" t="str">
        <f t="shared" si="8"/>
        <v/>
      </c>
      <c r="G53" s="205"/>
      <c r="H53" s="205"/>
      <c r="I53" s="205"/>
      <c r="J53" s="205"/>
      <c r="K53" s="335"/>
      <c r="L53" s="1199"/>
      <c r="M53" s="1201"/>
      <c r="N53" s="294"/>
      <c r="O53" s="238" t="s">
        <v>236</v>
      </c>
      <c r="P53" s="243"/>
      <c r="Q53" s="244"/>
      <c r="R53" s="245" t="str">
        <f t="shared" si="9"/>
        <v>cc</v>
      </c>
      <c r="S53" s="269">
        <f t="shared" si="10"/>
        <v>0</v>
      </c>
      <c r="T53" s="1199"/>
      <c r="U53" s="1200"/>
      <c r="V53" s="266"/>
      <c r="W53" s="238" t="s">
        <v>236</v>
      </c>
      <c r="X53" s="247"/>
      <c r="Y53" s="207"/>
      <c r="Z53" s="268" t="str">
        <f t="shared" si="11"/>
        <v>cc</v>
      </c>
      <c r="AA53" s="169">
        <f t="shared" si="12"/>
        <v>0</v>
      </c>
      <c r="AB53" s="331"/>
      <c r="AC53" s="331"/>
    </row>
    <row r="54" spans="1:29" ht="20.100000000000001" customHeight="1" x14ac:dyDescent="0.15">
      <c r="A54" s="348" t="s">
        <v>191</v>
      </c>
      <c r="B54" s="1152" t="s">
        <v>192</v>
      </c>
      <c r="C54" s="1153"/>
      <c r="D54" s="250"/>
      <c r="E54" s="343">
        <f>IF(D54=0,0,D54/S45)</f>
        <v>0</v>
      </c>
      <c r="F54" s="203" t="str">
        <f t="shared" si="8"/>
        <v/>
      </c>
      <c r="G54" s="1221"/>
      <c r="H54" s="1222"/>
      <c r="I54" s="1222"/>
      <c r="J54" s="1223"/>
      <c r="K54" s="335" t="s">
        <v>193</v>
      </c>
      <c r="L54" s="1199"/>
      <c r="M54" s="1201"/>
      <c r="N54" s="294"/>
      <c r="O54" s="238" t="s">
        <v>201</v>
      </c>
      <c r="P54" s="247"/>
      <c r="Q54" s="207"/>
      <c r="R54" s="245" t="str">
        <f t="shared" si="9"/>
        <v>g</v>
      </c>
      <c r="S54" s="269">
        <f t="shared" si="10"/>
        <v>0</v>
      </c>
      <c r="T54" s="1199"/>
      <c r="U54" s="1200"/>
      <c r="V54" s="266"/>
      <c r="W54" s="238" t="s">
        <v>195</v>
      </c>
      <c r="X54" s="247"/>
      <c r="Y54" s="207"/>
      <c r="Z54" s="268" t="str">
        <f t="shared" si="11"/>
        <v>cc</v>
      </c>
      <c r="AA54" s="169">
        <f t="shared" si="12"/>
        <v>0</v>
      </c>
      <c r="AB54" s="331"/>
      <c r="AC54" s="331"/>
    </row>
    <row r="55" spans="1:29" ht="20.100000000000001" customHeight="1" x14ac:dyDescent="0.15">
      <c r="A55" s="339"/>
      <c r="B55" s="1204" t="s">
        <v>196</v>
      </c>
      <c r="C55" s="271" t="s">
        <v>135</v>
      </c>
      <c r="D55" s="201">
        <f>AA42</f>
        <v>0</v>
      </c>
      <c r="E55" s="343">
        <f>IF(D55=0,0,D55/S45)</f>
        <v>0</v>
      </c>
      <c r="F55" s="203" t="str">
        <f t="shared" si="8"/>
        <v/>
      </c>
      <c r="G55" s="1221" t="s">
        <v>162</v>
      </c>
      <c r="H55" s="1222"/>
      <c r="I55" s="1222"/>
      <c r="J55" s="1223"/>
      <c r="K55" s="335"/>
      <c r="L55" s="1199"/>
      <c r="M55" s="1201"/>
      <c r="N55" s="294"/>
      <c r="O55" s="238" t="s">
        <v>186</v>
      </c>
      <c r="P55" s="243"/>
      <c r="Q55" s="244"/>
      <c r="R55" s="264" t="str">
        <f>IF(O55="","",O55)</f>
        <v>cc</v>
      </c>
      <c r="S55" s="269">
        <f t="shared" si="10"/>
        <v>0</v>
      </c>
      <c r="T55" s="1199"/>
      <c r="U55" s="1200"/>
      <c r="V55" s="266"/>
      <c r="W55" s="238" t="s">
        <v>186</v>
      </c>
      <c r="X55" s="247"/>
      <c r="Y55" s="207"/>
      <c r="Z55" s="268" t="str">
        <f t="shared" si="11"/>
        <v>cc</v>
      </c>
      <c r="AA55" s="169">
        <f t="shared" si="12"/>
        <v>0</v>
      </c>
      <c r="AB55" s="331"/>
      <c r="AC55" s="331"/>
    </row>
    <row r="56" spans="1:29" ht="20.100000000000001" customHeight="1" x14ac:dyDescent="0.15">
      <c r="A56" s="339"/>
      <c r="B56" s="1205"/>
      <c r="C56" s="271" t="s">
        <v>42</v>
      </c>
      <c r="D56" s="201">
        <f>AA43</f>
        <v>0</v>
      </c>
      <c r="E56" s="343">
        <f>IF(D56=0,0,D56/S45)</f>
        <v>0</v>
      </c>
      <c r="F56" s="203" t="str">
        <f t="shared" si="8"/>
        <v/>
      </c>
      <c r="G56" s="1221" t="s">
        <v>162</v>
      </c>
      <c r="H56" s="1222"/>
      <c r="I56" s="1222"/>
      <c r="J56" s="1223"/>
      <c r="K56" s="335" t="s">
        <v>191</v>
      </c>
      <c r="L56" s="1199"/>
      <c r="M56" s="1201"/>
      <c r="N56" s="294"/>
      <c r="O56" s="238" t="s">
        <v>197</v>
      </c>
      <c r="P56" s="243"/>
      <c r="Q56" s="244"/>
      <c r="R56" s="245" t="str">
        <f>IF(O56="","",O56)</f>
        <v>cc</v>
      </c>
      <c r="S56" s="269">
        <f t="shared" si="10"/>
        <v>0</v>
      </c>
      <c r="T56" s="1199"/>
      <c r="U56" s="1200"/>
      <c r="V56" s="266"/>
      <c r="W56" s="238" t="s">
        <v>186</v>
      </c>
      <c r="X56" s="247"/>
      <c r="Y56" s="207"/>
      <c r="Z56" s="268" t="str">
        <f t="shared" si="11"/>
        <v>cc</v>
      </c>
      <c r="AA56" s="169">
        <f t="shared" si="12"/>
        <v>0</v>
      </c>
      <c r="AB56" s="331"/>
      <c r="AC56" s="331"/>
    </row>
    <row r="57" spans="1:29" ht="20.100000000000001" customHeight="1" x14ac:dyDescent="0.15">
      <c r="A57" s="339"/>
      <c r="B57" s="1206"/>
      <c r="C57" s="272" t="s">
        <v>198</v>
      </c>
      <c r="D57" s="201">
        <f>AA44</f>
        <v>0</v>
      </c>
      <c r="E57" s="343">
        <f>IF(D57=0,0,D57/S45)</f>
        <v>0</v>
      </c>
      <c r="F57" s="203" t="str">
        <f t="shared" si="8"/>
        <v/>
      </c>
      <c r="G57" s="204"/>
      <c r="H57" s="205"/>
      <c r="I57" s="205"/>
      <c r="J57" s="205"/>
      <c r="K57" s="335"/>
      <c r="L57" s="1199"/>
      <c r="M57" s="1201"/>
      <c r="N57" s="294"/>
      <c r="O57" s="238" t="s">
        <v>199</v>
      </c>
      <c r="P57" s="243"/>
      <c r="Q57" s="244"/>
      <c r="R57" s="245" t="str">
        <f>IF(O57="","",O57)</f>
        <v>g</v>
      </c>
      <c r="S57" s="269">
        <f t="shared" si="10"/>
        <v>0</v>
      </c>
      <c r="T57" s="1199"/>
      <c r="U57" s="1200"/>
      <c r="V57" s="266"/>
      <c r="W57" s="238" t="s">
        <v>186</v>
      </c>
      <c r="X57" s="247"/>
      <c r="Y57" s="207"/>
      <c r="Z57" s="268" t="str">
        <f t="shared" si="11"/>
        <v>cc</v>
      </c>
      <c r="AA57" s="169">
        <f t="shared" si="12"/>
        <v>0</v>
      </c>
      <c r="AB57" s="331"/>
      <c r="AC57" s="331"/>
    </row>
    <row r="58" spans="1:29" ht="20.100000000000001" customHeight="1" thickBot="1" x14ac:dyDescent="0.2">
      <c r="A58" s="350"/>
      <c r="B58" s="1217" t="s">
        <v>200</v>
      </c>
      <c r="C58" s="1218"/>
      <c r="D58" s="274">
        <f>SUM(D42:D57)</f>
        <v>0</v>
      </c>
      <c r="E58" s="351">
        <f>IF(D58=0,0,D58/S45)</f>
        <v>0</v>
      </c>
      <c r="F58" s="276" t="str">
        <f t="shared" si="8"/>
        <v/>
      </c>
      <c r="G58" s="352"/>
      <c r="H58" s="277"/>
      <c r="I58" s="277"/>
      <c r="J58" s="278"/>
      <c r="K58" s="335"/>
      <c r="L58" s="1199"/>
      <c r="M58" s="1201"/>
      <c r="N58" s="294"/>
      <c r="O58" s="238" t="s">
        <v>199</v>
      </c>
      <c r="P58" s="243"/>
      <c r="Q58" s="244"/>
      <c r="R58" s="245" t="str">
        <f>IF(O58="","",O58)</f>
        <v>g</v>
      </c>
      <c r="S58" s="269">
        <f t="shared" si="10"/>
        <v>0</v>
      </c>
      <c r="T58" s="1219"/>
      <c r="U58" s="1220"/>
      <c r="V58" s="279"/>
      <c r="W58" s="238" t="s">
        <v>197</v>
      </c>
      <c r="X58" s="252"/>
      <c r="Y58" s="253"/>
      <c r="Z58" s="268" t="str">
        <f t="shared" si="11"/>
        <v>cc</v>
      </c>
      <c r="AA58" s="169">
        <f t="shared" si="12"/>
        <v>0</v>
      </c>
      <c r="AB58" s="331"/>
      <c r="AC58" s="331"/>
    </row>
    <row r="59" spans="1:29" ht="20.100000000000001" customHeight="1" thickTop="1" thickBot="1" x14ac:dyDescent="0.2">
      <c r="A59" s="1225" t="s">
        <v>202</v>
      </c>
      <c r="B59" s="1226"/>
      <c r="C59" s="1227"/>
      <c r="D59" s="222">
        <f>D41-D58</f>
        <v>0</v>
      </c>
      <c r="E59" s="353">
        <f>IF(D59=0,0,D59/S45)</f>
        <v>0</v>
      </c>
      <c r="F59" s="281" t="str">
        <f t="shared" si="8"/>
        <v/>
      </c>
      <c r="G59" s="282" t="s">
        <v>203</v>
      </c>
      <c r="H59" s="283" t="str">
        <f>IF(F59="","",E59/E41*100)</f>
        <v/>
      </c>
      <c r="I59" s="284" t="s">
        <v>237</v>
      </c>
      <c r="J59" s="285"/>
      <c r="K59" s="335"/>
      <c r="L59" s="1228"/>
      <c r="M59" s="1229"/>
      <c r="N59" s="319"/>
      <c r="O59" s="257" t="s">
        <v>197</v>
      </c>
      <c r="P59" s="258"/>
      <c r="Q59" s="259"/>
      <c r="R59" s="260" t="str">
        <f>IF(O59="","",O59)</f>
        <v>cc</v>
      </c>
      <c r="S59" s="286">
        <f t="shared" si="10"/>
        <v>0</v>
      </c>
      <c r="T59" s="1211" t="s">
        <v>205</v>
      </c>
      <c r="U59" s="1212"/>
      <c r="V59" s="1213"/>
      <c r="W59" s="1213"/>
      <c r="X59" s="1213"/>
      <c r="Y59" s="1213"/>
      <c r="Z59" s="1214"/>
      <c r="AA59" s="287">
        <f>SUM(AA51:AA58,S51:S59)</f>
        <v>0</v>
      </c>
      <c r="AB59" s="331"/>
      <c r="AC59" s="331"/>
    </row>
    <row r="60" spans="1:29" ht="20.100000000000001" customHeight="1" thickBot="1" x14ac:dyDescent="0.2">
      <c r="A60" s="1230" t="s">
        <v>206</v>
      </c>
      <c r="B60" s="1231"/>
      <c r="C60" s="1171"/>
      <c r="D60" s="288"/>
      <c r="E60" s="354">
        <f>IF(D60=0,0,D60/S45)</f>
        <v>0</v>
      </c>
      <c r="F60" s="290"/>
      <c r="G60" s="291"/>
      <c r="H60" s="291"/>
      <c r="I60" s="291"/>
      <c r="J60" s="291"/>
      <c r="K60" s="182"/>
      <c r="L60" s="1161" t="s">
        <v>171</v>
      </c>
      <c r="M60" s="1168"/>
      <c r="N60" s="1194" t="s">
        <v>172</v>
      </c>
      <c r="O60" s="1194"/>
      <c r="P60" s="226" t="s">
        <v>207</v>
      </c>
      <c r="Q60" s="1232" t="s">
        <v>208</v>
      </c>
      <c r="R60" s="1233"/>
      <c r="S60" s="228" t="s">
        <v>176</v>
      </c>
      <c r="T60" s="1161" t="s">
        <v>171</v>
      </c>
      <c r="U60" s="1168"/>
      <c r="V60" s="1194" t="s">
        <v>172</v>
      </c>
      <c r="W60" s="1194"/>
      <c r="X60" s="226" t="s">
        <v>207</v>
      </c>
      <c r="Y60" s="1232" t="s">
        <v>209</v>
      </c>
      <c r="Z60" s="1233"/>
      <c r="AA60" s="230" t="s">
        <v>176</v>
      </c>
      <c r="AB60" s="331"/>
      <c r="AC60" s="331"/>
    </row>
    <row r="61" spans="1:29" ht="20.100000000000001" customHeight="1" x14ac:dyDescent="0.15">
      <c r="A61" s="1234" t="s">
        <v>210</v>
      </c>
      <c r="B61" s="1235"/>
      <c r="C61" s="1153"/>
      <c r="D61" s="270"/>
      <c r="E61" s="355">
        <f>IF(D61=0,0,D61/S45)</f>
        <v>0</v>
      </c>
      <c r="F61" s="293"/>
      <c r="G61" s="205"/>
      <c r="H61" s="205"/>
      <c r="I61" s="205"/>
      <c r="J61" s="205"/>
      <c r="K61" s="161"/>
      <c r="L61" s="1202"/>
      <c r="M61" s="1236"/>
      <c r="N61" s="294"/>
      <c r="O61" s="238" t="s">
        <v>238</v>
      </c>
      <c r="P61" s="243"/>
      <c r="Q61" s="1237"/>
      <c r="R61" s="1238"/>
      <c r="S61" s="269">
        <f t="shared" ref="S61:S69" si="13">ROUNDDOWN(IF(Q61="",0,P61/Q61*N61)*1.08,0)</f>
        <v>0</v>
      </c>
      <c r="T61" s="1202"/>
      <c r="U61" s="1236"/>
      <c r="V61" s="237"/>
      <c r="W61" s="232" t="s">
        <v>212</v>
      </c>
      <c r="X61" s="239"/>
      <c r="Y61" s="1237"/>
      <c r="Z61" s="1238"/>
      <c r="AA61" s="169">
        <f t="shared" ref="AA61:AA68" si="14">ROUNDDOWN(IF(Y61="",0,X61/Y61*V61)*1.08,0)</f>
        <v>0</v>
      </c>
      <c r="AB61" s="331"/>
      <c r="AC61" s="331"/>
    </row>
    <row r="62" spans="1:29" ht="20.100000000000001" customHeight="1" x14ac:dyDescent="0.15">
      <c r="A62" s="1234" t="s">
        <v>213</v>
      </c>
      <c r="B62" s="1235"/>
      <c r="C62" s="1153"/>
      <c r="D62" s="270"/>
      <c r="E62" s="355">
        <f>IF(D62=0,0,D62/S45)</f>
        <v>0</v>
      </c>
      <c r="F62" s="293"/>
      <c r="G62" s="205"/>
      <c r="H62" s="205"/>
      <c r="I62" s="205"/>
      <c r="J62" s="205"/>
      <c r="K62" s="161"/>
      <c r="L62" s="1202"/>
      <c r="M62" s="1236"/>
      <c r="N62" s="294"/>
      <c r="O62" s="238" t="s">
        <v>238</v>
      </c>
      <c r="P62" s="243"/>
      <c r="Q62" s="1242"/>
      <c r="R62" s="1243"/>
      <c r="S62" s="269">
        <f>ROUNDDOWN(IF(Q62="",0,P62/Q62*N62)*1.08,0)</f>
        <v>0</v>
      </c>
      <c r="T62" s="1202"/>
      <c r="U62" s="1236"/>
      <c r="V62" s="246"/>
      <c r="W62" s="238" t="s">
        <v>212</v>
      </c>
      <c r="X62" s="247"/>
      <c r="Y62" s="1242"/>
      <c r="Z62" s="1243"/>
      <c r="AA62" s="169">
        <f t="shared" si="14"/>
        <v>0</v>
      </c>
      <c r="AB62" s="331"/>
      <c r="AC62" s="331"/>
    </row>
    <row r="63" spans="1:29" ht="20.100000000000001" customHeight="1" x14ac:dyDescent="0.15">
      <c r="A63" s="339"/>
      <c r="B63" s="1152" t="s">
        <v>215</v>
      </c>
      <c r="C63" s="1153"/>
      <c r="D63" s="270"/>
      <c r="E63" s="355">
        <f>IF(D63=0,0,D63/S45)</f>
        <v>0</v>
      </c>
      <c r="F63" s="293"/>
      <c r="G63" s="205"/>
      <c r="H63" s="205"/>
      <c r="I63" s="205"/>
      <c r="J63" s="205"/>
      <c r="K63" s="161"/>
      <c r="L63" s="1202"/>
      <c r="M63" s="1236"/>
      <c r="N63" s="294"/>
      <c r="O63" s="238" t="s">
        <v>3</v>
      </c>
      <c r="P63" s="243"/>
      <c r="Q63" s="1242"/>
      <c r="R63" s="1243"/>
      <c r="S63" s="269">
        <f t="shared" si="13"/>
        <v>0</v>
      </c>
      <c r="T63" s="1202"/>
      <c r="U63" s="1236"/>
      <c r="V63" s="246"/>
      <c r="W63" s="238"/>
      <c r="X63" s="247"/>
      <c r="Y63" s="1242"/>
      <c r="Z63" s="1243"/>
      <c r="AA63" s="169">
        <f t="shared" si="14"/>
        <v>0</v>
      </c>
      <c r="AB63" s="331"/>
      <c r="AC63" s="331"/>
    </row>
    <row r="64" spans="1:29" ht="20.100000000000001" customHeight="1" thickBot="1" x14ac:dyDescent="0.2">
      <c r="A64" s="356"/>
      <c r="B64" s="1244" t="s">
        <v>216</v>
      </c>
      <c r="C64" s="1245"/>
      <c r="D64" s="296"/>
      <c r="E64" s="357">
        <f>IF(D64=0,0,D64/S45)</f>
        <v>0</v>
      </c>
      <c r="F64" s="298"/>
      <c r="G64" s="299"/>
      <c r="H64" s="299"/>
      <c r="I64" s="299"/>
      <c r="J64" s="300"/>
      <c r="K64" s="161" t="s">
        <v>217</v>
      </c>
      <c r="L64" s="1202"/>
      <c r="M64" s="1236"/>
      <c r="N64" s="294"/>
      <c r="O64" s="238" t="s">
        <v>3</v>
      </c>
      <c r="P64" s="243"/>
      <c r="Q64" s="1242"/>
      <c r="R64" s="1243"/>
      <c r="S64" s="269">
        <f t="shared" si="13"/>
        <v>0</v>
      </c>
      <c r="T64" s="1202"/>
      <c r="U64" s="1236"/>
      <c r="V64" s="246"/>
      <c r="W64" s="232"/>
      <c r="X64" s="247"/>
      <c r="Y64" s="1242"/>
      <c r="Z64" s="1243"/>
      <c r="AA64" s="169">
        <f t="shared" si="14"/>
        <v>0</v>
      </c>
      <c r="AB64" s="331"/>
      <c r="AC64" s="331"/>
    </row>
    <row r="65" spans="1:29" ht="20.100000000000001" customHeight="1" x14ac:dyDescent="0.15">
      <c r="A65" s="1230" t="s">
        <v>218</v>
      </c>
      <c r="B65" s="1231"/>
      <c r="C65" s="1171"/>
      <c r="D65" s="1170" t="s">
        <v>219</v>
      </c>
      <c r="E65" s="1231"/>
      <c r="F65" s="1231"/>
      <c r="G65" s="1231"/>
      <c r="H65" s="1171"/>
      <c r="I65" s="301" t="s">
        <v>155</v>
      </c>
      <c r="J65" s="302" t="s">
        <v>51</v>
      </c>
      <c r="K65" s="161" t="s">
        <v>220</v>
      </c>
      <c r="L65" s="1202"/>
      <c r="M65" s="1236"/>
      <c r="N65" s="294"/>
      <c r="O65" s="232" t="s">
        <v>197</v>
      </c>
      <c r="P65" s="243"/>
      <c r="Q65" s="1242"/>
      <c r="R65" s="1243"/>
      <c r="S65" s="269">
        <f t="shared" si="13"/>
        <v>0</v>
      </c>
      <c r="T65" s="1202"/>
      <c r="U65" s="1236"/>
      <c r="V65" s="246"/>
      <c r="W65" s="232"/>
      <c r="X65" s="247"/>
      <c r="Y65" s="1242"/>
      <c r="Z65" s="1243"/>
      <c r="AA65" s="169">
        <f t="shared" si="14"/>
        <v>0</v>
      </c>
      <c r="AB65" s="331"/>
      <c r="AC65" s="331"/>
    </row>
    <row r="66" spans="1:29" ht="20.100000000000001" customHeight="1" x14ac:dyDescent="0.15">
      <c r="A66" s="1257" t="s">
        <v>33</v>
      </c>
      <c r="B66" s="1258"/>
      <c r="C66" s="358"/>
      <c r="D66" s="304"/>
      <c r="E66" s="305"/>
      <c r="F66" s="305"/>
      <c r="G66" s="305"/>
      <c r="H66" s="306"/>
      <c r="I66" s="307"/>
      <c r="J66" s="304"/>
      <c r="K66" s="161" t="s">
        <v>222</v>
      </c>
      <c r="L66" s="1202"/>
      <c r="M66" s="1236"/>
      <c r="N66" s="294"/>
      <c r="O66" s="238" t="s">
        <v>239</v>
      </c>
      <c r="P66" s="243"/>
      <c r="Q66" s="1242"/>
      <c r="R66" s="1243"/>
      <c r="S66" s="269">
        <f t="shared" si="13"/>
        <v>0</v>
      </c>
      <c r="T66" s="1202"/>
      <c r="U66" s="1236"/>
      <c r="V66" s="246"/>
      <c r="W66" s="232"/>
      <c r="X66" s="247"/>
      <c r="Y66" s="1242"/>
      <c r="Z66" s="1243"/>
      <c r="AA66" s="169">
        <f t="shared" si="14"/>
        <v>0</v>
      </c>
      <c r="AB66" s="331"/>
      <c r="AC66" s="331"/>
    </row>
    <row r="67" spans="1:29" ht="20.100000000000001" customHeight="1" x14ac:dyDescent="0.15">
      <c r="A67" s="1230"/>
      <c r="B67" s="1171"/>
      <c r="C67" s="359"/>
      <c r="D67" s="309"/>
      <c r="E67" s="291"/>
      <c r="F67" s="291"/>
      <c r="G67" s="291"/>
      <c r="H67" s="310"/>
      <c r="I67" s="311"/>
      <c r="J67" s="309"/>
      <c r="K67" s="161" t="s">
        <v>191</v>
      </c>
      <c r="L67" s="1202"/>
      <c r="M67" s="1236"/>
      <c r="N67" s="294"/>
      <c r="O67" s="238" t="s">
        <v>240</v>
      </c>
      <c r="P67" s="243"/>
      <c r="Q67" s="1242"/>
      <c r="R67" s="1243"/>
      <c r="S67" s="269">
        <f t="shared" si="13"/>
        <v>0</v>
      </c>
      <c r="T67" s="1202"/>
      <c r="U67" s="1236"/>
      <c r="V67" s="246"/>
      <c r="W67" s="232"/>
      <c r="X67" s="247"/>
      <c r="Y67" s="1242"/>
      <c r="Z67" s="1243"/>
      <c r="AA67" s="169">
        <f t="shared" si="14"/>
        <v>0</v>
      </c>
      <c r="AB67" s="331"/>
      <c r="AC67" s="331"/>
    </row>
    <row r="68" spans="1:29" ht="20.100000000000001" customHeight="1" thickBot="1" x14ac:dyDescent="0.2">
      <c r="A68" s="1246" t="s">
        <v>192</v>
      </c>
      <c r="B68" s="1247"/>
      <c r="C68" s="358"/>
      <c r="D68" s="304"/>
      <c r="E68" s="305"/>
      <c r="F68" s="305"/>
      <c r="G68" s="305"/>
      <c r="H68" s="306"/>
      <c r="I68" s="307"/>
      <c r="J68" s="304"/>
      <c r="K68" s="312"/>
      <c r="L68" s="1202"/>
      <c r="M68" s="1236"/>
      <c r="N68" s="294"/>
      <c r="O68" s="238" t="s">
        <v>3</v>
      </c>
      <c r="P68" s="243"/>
      <c r="Q68" s="1242"/>
      <c r="R68" s="1243"/>
      <c r="S68" s="269">
        <f t="shared" si="13"/>
        <v>0</v>
      </c>
      <c r="T68" s="1207"/>
      <c r="U68" s="1250"/>
      <c r="V68" s="251"/>
      <c r="W68" s="232"/>
      <c r="X68" s="252"/>
      <c r="Y68" s="1251"/>
      <c r="Z68" s="1252"/>
      <c r="AA68" s="255">
        <f t="shared" si="14"/>
        <v>0</v>
      </c>
      <c r="AB68" s="331"/>
      <c r="AC68" s="331"/>
    </row>
    <row r="69" spans="1:29" ht="20.100000000000001" customHeight="1" thickTop="1" thickBot="1" x14ac:dyDescent="0.2">
      <c r="A69" s="1248"/>
      <c r="B69" s="1249"/>
      <c r="C69" s="360"/>
      <c r="D69" s="314"/>
      <c r="E69" s="315"/>
      <c r="F69" s="315"/>
      <c r="G69" s="315"/>
      <c r="H69" s="316"/>
      <c r="I69" s="317"/>
      <c r="J69" s="314"/>
      <c r="K69" s="318"/>
      <c r="L69" s="1253"/>
      <c r="M69" s="1254"/>
      <c r="N69" s="319"/>
      <c r="O69" s="257"/>
      <c r="P69" s="258"/>
      <c r="Q69" s="1255"/>
      <c r="R69" s="1256"/>
      <c r="S69" s="286">
        <f t="shared" si="13"/>
        <v>0</v>
      </c>
      <c r="T69" s="1211" t="s">
        <v>225</v>
      </c>
      <c r="U69" s="1212"/>
      <c r="V69" s="1213"/>
      <c r="W69" s="1213"/>
      <c r="X69" s="1213"/>
      <c r="Y69" s="1213"/>
      <c r="Z69" s="1214"/>
      <c r="AA69" s="262">
        <f>SUM(AA61:AA68,S61:S69)</f>
        <v>0</v>
      </c>
      <c r="AB69" s="331"/>
      <c r="AC69" s="331"/>
    </row>
    <row r="70" spans="1:29" ht="20.100000000000001" customHeight="1" x14ac:dyDescent="0.2">
      <c r="A70" s="154"/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321" t="s">
        <v>241</v>
      </c>
      <c r="N70" s="322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331"/>
      <c r="AC70" s="331"/>
    </row>
    <row r="71" spans="1:29" ht="20.100000000000001" customHeight="1" x14ac:dyDescent="0.2">
      <c r="A71" s="323">
        <v>3</v>
      </c>
      <c r="B71" s="1131" t="s">
        <v>128</v>
      </c>
      <c r="C71" s="1132"/>
      <c r="D71" s="1132"/>
      <c r="E71" s="324"/>
      <c r="F71" s="1133" t="s">
        <v>129</v>
      </c>
      <c r="G71" s="1134"/>
      <c r="H71" s="1134"/>
      <c r="I71" s="1134"/>
      <c r="J71" s="1134"/>
      <c r="K71" s="1134"/>
      <c r="L71" s="1134"/>
      <c r="M71" s="1134"/>
      <c r="N71" s="1134"/>
      <c r="O71" s="320"/>
      <c r="P71" s="320"/>
      <c r="Q71" s="320"/>
      <c r="R71" s="325"/>
      <c r="S71" s="320"/>
      <c r="T71" s="320"/>
      <c r="U71" s="320"/>
      <c r="V71" s="320"/>
      <c r="W71" s="320"/>
      <c r="X71" s="320"/>
      <c r="Y71" s="320"/>
      <c r="Z71" s="320"/>
      <c r="AA71" s="320"/>
    </row>
    <row r="72" spans="1:29" ht="20.100000000000001" customHeight="1" thickBot="1" x14ac:dyDescent="0.2">
      <c r="A72" s="320"/>
      <c r="B72" s="320"/>
      <c r="C72" s="320"/>
      <c r="D72" s="320"/>
      <c r="E72" s="320"/>
      <c r="F72" s="320"/>
      <c r="G72" s="320"/>
      <c r="H72" s="320"/>
      <c r="I72" s="320"/>
      <c r="J72" s="320"/>
      <c r="K72" s="320"/>
      <c r="L72" s="320"/>
      <c r="M72" s="320"/>
      <c r="N72" s="320"/>
      <c r="O72" s="320"/>
      <c r="P72" s="320"/>
      <c r="Q72" s="320"/>
      <c r="R72" s="320"/>
      <c r="S72" s="320"/>
      <c r="T72" s="320"/>
      <c r="U72" s="154"/>
      <c r="V72" s="154"/>
      <c r="W72" s="154"/>
      <c r="X72" s="154"/>
      <c r="Y72" s="154"/>
      <c r="Z72" s="154"/>
      <c r="AA72" s="154"/>
    </row>
    <row r="73" spans="1:29" ht="12.95" customHeight="1" x14ac:dyDescent="0.15">
      <c r="A73" s="1259" t="s">
        <v>130</v>
      </c>
      <c r="B73" s="1260"/>
      <c r="C73" s="1261"/>
      <c r="D73" s="326"/>
      <c r="E73" s="327" t="s">
        <v>131</v>
      </c>
      <c r="F73" s="328" t="s">
        <v>132</v>
      </c>
      <c r="G73" s="1262" t="s">
        <v>133</v>
      </c>
      <c r="H73" s="1260"/>
      <c r="I73" s="1260"/>
      <c r="J73" s="1263"/>
      <c r="K73" s="329" t="s">
        <v>134</v>
      </c>
      <c r="L73" s="330"/>
      <c r="M73" s="330"/>
      <c r="N73" s="330"/>
      <c r="O73" s="330"/>
      <c r="P73" s="330"/>
      <c r="Q73" s="330"/>
      <c r="R73" s="330"/>
      <c r="S73" s="330"/>
      <c r="T73" s="330"/>
      <c r="U73" s="330"/>
      <c r="V73" s="330"/>
      <c r="W73" s="330"/>
      <c r="X73" s="1141" t="s">
        <v>135</v>
      </c>
      <c r="Y73" s="1142"/>
      <c r="Z73" s="1142"/>
      <c r="AA73" s="1143"/>
      <c r="AB73" s="331"/>
      <c r="AC73" s="331"/>
    </row>
    <row r="74" spans="1:29" ht="12.95" customHeight="1" thickBot="1" x14ac:dyDescent="0.2">
      <c r="A74" s="1138"/>
      <c r="B74" s="1136"/>
      <c r="C74" s="1137"/>
      <c r="D74" s="332" t="s">
        <v>227</v>
      </c>
      <c r="E74" s="333" t="s">
        <v>137</v>
      </c>
      <c r="F74" s="334" t="s">
        <v>138</v>
      </c>
      <c r="G74" s="1136"/>
      <c r="H74" s="1136"/>
      <c r="I74" s="1136"/>
      <c r="J74" s="1140"/>
      <c r="K74" s="335"/>
      <c r="L74" s="165"/>
      <c r="M74" s="1144" t="s">
        <v>139</v>
      </c>
      <c r="N74" s="1145"/>
      <c r="O74" s="1144" t="s">
        <v>140</v>
      </c>
      <c r="P74" s="1144"/>
      <c r="Q74" s="1144" t="s">
        <v>141</v>
      </c>
      <c r="R74" s="1144"/>
      <c r="S74" s="162"/>
      <c r="T74" s="162"/>
      <c r="U74" s="162"/>
      <c r="V74" s="162"/>
      <c r="W74" s="162"/>
      <c r="X74" s="166" t="s">
        <v>142</v>
      </c>
      <c r="Y74" s="167"/>
      <c r="Z74" s="168" t="s">
        <v>242</v>
      </c>
      <c r="AA74" s="169">
        <f>+U80*Y74/100</f>
        <v>0</v>
      </c>
      <c r="AB74" s="331"/>
      <c r="AC74" s="331"/>
    </row>
    <row r="75" spans="1:29" ht="12.95" customHeight="1" thickBot="1" x14ac:dyDescent="0.2">
      <c r="A75" s="1138"/>
      <c r="B75" s="1136"/>
      <c r="C75" s="1137"/>
      <c r="D75" s="336"/>
      <c r="E75" s="333" t="s">
        <v>144</v>
      </c>
      <c r="F75" s="334" t="s">
        <v>145</v>
      </c>
      <c r="G75" s="1136"/>
      <c r="H75" s="1136"/>
      <c r="I75" s="1136"/>
      <c r="J75" s="1140"/>
      <c r="K75" s="337" t="s">
        <v>146</v>
      </c>
      <c r="L75" s="1146"/>
      <c r="M75" s="1146"/>
      <c r="N75" s="172" t="s">
        <v>243</v>
      </c>
      <c r="O75" s="173"/>
      <c r="P75" s="172" t="s">
        <v>244</v>
      </c>
      <c r="Q75" s="1147">
        <f>L75*O75/100</f>
        <v>0</v>
      </c>
      <c r="R75" s="1148"/>
      <c r="S75" s="1161" t="s">
        <v>149</v>
      </c>
      <c r="T75" s="1162"/>
      <c r="U75" s="174">
        <f>IF(AND(ISBLANK(O77:O80),ISBLANK(T77:T79)),"",7-(COUNTBLANK(O77:O80)+COUNTBLANK(T77:T79)))</f>
        <v>0</v>
      </c>
      <c r="V75" s="175" t="s">
        <v>231</v>
      </c>
      <c r="W75" s="176"/>
      <c r="X75" s="166" t="s">
        <v>245</v>
      </c>
      <c r="Y75" s="167"/>
      <c r="Z75" s="168" t="s">
        <v>246</v>
      </c>
      <c r="AA75" s="169">
        <f>+U80*Y75/100</f>
        <v>0</v>
      </c>
      <c r="AB75" s="331"/>
      <c r="AC75" s="331"/>
    </row>
    <row r="76" spans="1:29" ht="20.100000000000001" customHeight="1" thickBot="1" x14ac:dyDescent="0.2">
      <c r="A76" s="1163" t="s">
        <v>153</v>
      </c>
      <c r="B76" s="1164"/>
      <c r="C76" s="1165"/>
      <c r="D76" s="177">
        <f>U80</f>
        <v>0</v>
      </c>
      <c r="E76" s="361">
        <f>T80</f>
        <v>0</v>
      </c>
      <c r="F76" s="179"/>
      <c r="G76" s="180"/>
      <c r="H76" s="180"/>
      <c r="I76" s="180"/>
      <c r="J76" s="181"/>
      <c r="K76" s="329" t="s">
        <v>0</v>
      </c>
      <c r="L76" s="183" t="s">
        <v>0</v>
      </c>
      <c r="M76" s="1166" t="s">
        <v>154</v>
      </c>
      <c r="N76" s="1167"/>
      <c r="O76" s="184" t="s">
        <v>155</v>
      </c>
      <c r="P76" s="1166" t="s">
        <v>156</v>
      </c>
      <c r="Q76" s="1168"/>
      <c r="R76" s="185" t="s">
        <v>0</v>
      </c>
      <c r="S76" s="186" t="s">
        <v>154</v>
      </c>
      <c r="T76" s="187" t="s">
        <v>155</v>
      </c>
      <c r="U76" s="1166" t="s">
        <v>156</v>
      </c>
      <c r="V76" s="1169"/>
      <c r="W76" s="162"/>
      <c r="X76" s="188" t="s">
        <v>157</v>
      </c>
      <c r="Y76" s="189"/>
      <c r="Z76" s="190" t="s">
        <v>143</v>
      </c>
      <c r="AA76" s="169">
        <f>+U80*Y76/100</f>
        <v>0</v>
      </c>
      <c r="AB76" s="331"/>
      <c r="AC76" s="331"/>
    </row>
    <row r="77" spans="1:29" ht="20.100000000000001" customHeight="1" thickBot="1" x14ac:dyDescent="0.2">
      <c r="A77" s="339"/>
      <c r="B77" s="1170" t="s">
        <v>159</v>
      </c>
      <c r="C77" s="1171"/>
      <c r="D77" s="192"/>
      <c r="E77" s="340">
        <f>IF(D77=0,0,D77/S80)</f>
        <v>0</v>
      </c>
      <c r="F77" s="194" t="str">
        <f>IF($D$76=0,"",D77/$D$76*100)</f>
        <v/>
      </c>
      <c r="G77" s="1172"/>
      <c r="H77" s="1172"/>
      <c r="I77" s="1172"/>
      <c r="J77" s="1173"/>
      <c r="K77" s="335" t="s">
        <v>160</v>
      </c>
      <c r="L77" s="195"/>
      <c r="M77" s="1174"/>
      <c r="N77" s="1175"/>
      <c r="O77" s="341"/>
      <c r="P77" s="1176">
        <f>+O77*M77</f>
        <v>0</v>
      </c>
      <c r="Q77" s="1177"/>
      <c r="R77" s="197"/>
      <c r="S77" s="198"/>
      <c r="T77" s="342"/>
      <c r="U77" s="1176">
        <f>+T77*S77</f>
        <v>0</v>
      </c>
      <c r="V77" s="1178"/>
      <c r="W77" s="162"/>
      <c r="X77" s="1149" t="s">
        <v>78</v>
      </c>
      <c r="Y77" s="1150"/>
      <c r="Z77" s="1151"/>
      <c r="AA77" s="200">
        <f>+AA76+AA75+AA74</f>
        <v>0</v>
      </c>
      <c r="AB77" s="331"/>
      <c r="AC77" s="331"/>
    </row>
    <row r="78" spans="1:29" ht="20.100000000000001" customHeight="1" thickBot="1" x14ac:dyDescent="0.2">
      <c r="A78" s="339"/>
      <c r="B78" s="1152" t="s">
        <v>161</v>
      </c>
      <c r="C78" s="1153"/>
      <c r="D78" s="201">
        <f>AA85</f>
        <v>0</v>
      </c>
      <c r="E78" s="343">
        <f>IF(D78=0,0,D78/S80)</f>
        <v>0</v>
      </c>
      <c r="F78" s="203" t="str">
        <f t="shared" ref="F78:F94" si="15">IF($D$76=0,"",D78/$D$76*100)</f>
        <v/>
      </c>
      <c r="G78" s="204" t="s">
        <v>162</v>
      </c>
      <c r="H78" s="205"/>
      <c r="I78" s="205"/>
      <c r="J78" s="205"/>
      <c r="K78" s="335" t="s">
        <v>163</v>
      </c>
      <c r="L78" s="206"/>
      <c r="M78" s="1264"/>
      <c r="N78" s="1265"/>
      <c r="O78" s="344"/>
      <c r="P78" s="1156">
        <f>+O78*M78</f>
        <v>0</v>
      </c>
      <c r="Q78" s="1157"/>
      <c r="R78" s="208"/>
      <c r="S78" s="209"/>
      <c r="T78" s="345"/>
      <c r="U78" s="1156">
        <f>+T78*S78</f>
        <v>0</v>
      </c>
      <c r="V78" s="1158"/>
      <c r="W78" s="162"/>
      <c r="X78" s="1159" t="s">
        <v>164</v>
      </c>
      <c r="Y78" s="1160"/>
      <c r="Z78" s="211"/>
      <c r="AA78" s="212">
        <f>+S80*Z78</f>
        <v>0</v>
      </c>
      <c r="AB78" s="331"/>
      <c r="AC78" s="331"/>
    </row>
    <row r="79" spans="1:29" ht="20.100000000000001" customHeight="1" thickBot="1" x14ac:dyDescent="0.2">
      <c r="A79" s="339"/>
      <c r="B79" s="1152" t="s">
        <v>48</v>
      </c>
      <c r="C79" s="1153"/>
      <c r="D79" s="201">
        <f>AA94</f>
        <v>0</v>
      </c>
      <c r="E79" s="343">
        <f>IF(D79=0,0,D79/S80)</f>
        <v>0</v>
      </c>
      <c r="F79" s="203" t="str">
        <f t="shared" si="15"/>
        <v/>
      </c>
      <c r="G79" s="204" t="s">
        <v>162</v>
      </c>
      <c r="H79" s="205"/>
      <c r="I79" s="205"/>
      <c r="J79" s="205"/>
      <c r="K79" s="335" t="s">
        <v>165</v>
      </c>
      <c r="L79" s="206"/>
      <c r="M79" s="1154"/>
      <c r="N79" s="1268"/>
      <c r="O79" s="207"/>
      <c r="P79" s="1156">
        <f>+O79*M79</f>
        <v>0</v>
      </c>
      <c r="Q79" s="1157"/>
      <c r="R79" s="213"/>
      <c r="S79" s="214"/>
      <c r="T79" s="346"/>
      <c r="U79" s="1179">
        <f>+T79*S79</f>
        <v>0</v>
      </c>
      <c r="V79" s="1180"/>
      <c r="W79" s="162"/>
      <c r="X79" s="1181" t="s">
        <v>166</v>
      </c>
      <c r="Y79" s="1182"/>
      <c r="Z79" s="216"/>
      <c r="AA79" s="217">
        <f>IF(Z79="",0,Z79*S80)</f>
        <v>0</v>
      </c>
      <c r="AB79" s="331"/>
      <c r="AC79" s="331"/>
    </row>
    <row r="80" spans="1:29" ht="20.100000000000001" customHeight="1" thickTop="1" thickBot="1" x14ac:dyDescent="0.2">
      <c r="A80" s="339"/>
      <c r="B80" s="1152" t="s">
        <v>167</v>
      </c>
      <c r="C80" s="1153"/>
      <c r="D80" s="218"/>
      <c r="E80" s="343">
        <f>IF(D80=0,0,D80/S80)</f>
        <v>0</v>
      </c>
      <c r="F80" s="203" t="str">
        <f t="shared" si="15"/>
        <v/>
      </c>
      <c r="G80" s="1183"/>
      <c r="H80" s="1183"/>
      <c r="I80" s="1183"/>
      <c r="J80" s="1184"/>
      <c r="K80" s="337" t="s">
        <v>168</v>
      </c>
      <c r="L80" s="219"/>
      <c r="M80" s="1266"/>
      <c r="N80" s="1267"/>
      <c r="O80" s="347"/>
      <c r="P80" s="1187">
        <f>+O80*M80</f>
        <v>0</v>
      </c>
      <c r="Q80" s="1188"/>
      <c r="R80" s="221" t="s">
        <v>247</v>
      </c>
      <c r="S80" s="222">
        <f>SUM(M77:N80,S77:S79)</f>
        <v>0</v>
      </c>
      <c r="T80" s="223">
        <f>IF(ISERR($U80/$S80),0,TRUNC($U80/$S80))</f>
        <v>0</v>
      </c>
      <c r="U80" s="1189">
        <f>SUM(P77:Q80,U77:V79)</f>
        <v>0</v>
      </c>
      <c r="V80" s="1190"/>
      <c r="W80" s="162"/>
      <c r="X80" s="162"/>
      <c r="Y80" s="162"/>
      <c r="Z80" s="162"/>
      <c r="AA80" s="224">
        <f>SUM(AA77:AA79)</f>
        <v>0</v>
      </c>
      <c r="AB80" s="331"/>
      <c r="AC80" s="331"/>
    </row>
    <row r="81" spans="1:29" ht="20.100000000000001" customHeight="1" thickBot="1" x14ac:dyDescent="0.2">
      <c r="A81" s="348" t="s">
        <v>170</v>
      </c>
      <c r="B81" s="1152" t="s">
        <v>47</v>
      </c>
      <c r="C81" s="1153"/>
      <c r="D81" s="201">
        <f>AA104</f>
        <v>0</v>
      </c>
      <c r="E81" s="343">
        <f>IF(D81=0,0,D81/S80)</f>
        <v>0</v>
      </c>
      <c r="F81" s="203" t="str">
        <f t="shared" si="15"/>
        <v/>
      </c>
      <c r="G81" s="204" t="s">
        <v>162</v>
      </c>
      <c r="H81" s="205"/>
      <c r="I81" s="205"/>
      <c r="J81" s="205"/>
      <c r="K81" s="1191" t="s">
        <v>161</v>
      </c>
      <c r="L81" s="1161" t="s">
        <v>171</v>
      </c>
      <c r="M81" s="1168"/>
      <c r="N81" s="1194" t="s">
        <v>172</v>
      </c>
      <c r="O81" s="1194"/>
      <c r="P81" s="226" t="s">
        <v>207</v>
      </c>
      <c r="Q81" s="184" t="s">
        <v>174</v>
      </c>
      <c r="R81" s="227" t="s">
        <v>175</v>
      </c>
      <c r="S81" s="228" t="s">
        <v>176</v>
      </c>
      <c r="T81" s="1161" t="s">
        <v>171</v>
      </c>
      <c r="U81" s="1168"/>
      <c r="V81" s="1194" t="s">
        <v>172</v>
      </c>
      <c r="W81" s="1194"/>
      <c r="X81" s="226" t="s">
        <v>207</v>
      </c>
      <c r="Y81" s="184" t="s">
        <v>174</v>
      </c>
      <c r="Z81" s="229" t="s">
        <v>175</v>
      </c>
      <c r="AA81" s="230" t="s">
        <v>176</v>
      </c>
      <c r="AB81" s="331"/>
      <c r="AC81" s="331"/>
    </row>
    <row r="82" spans="1:29" ht="20.100000000000001" customHeight="1" x14ac:dyDescent="0.15">
      <c r="A82" s="348"/>
      <c r="B82" s="1152" t="s">
        <v>177</v>
      </c>
      <c r="C82" s="1153"/>
      <c r="D82" s="218"/>
      <c r="E82" s="343">
        <f>IF(D82=0,0,D82/S80)</f>
        <v>0</v>
      </c>
      <c r="F82" s="203" t="str">
        <f t="shared" si="15"/>
        <v/>
      </c>
      <c r="G82" s="1183"/>
      <c r="H82" s="1183"/>
      <c r="I82" s="1183"/>
      <c r="J82" s="1184"/>
      <c r="K82" s="1192"/>
      <c r="L82" s="1196"/>
      <c r="M82" s="1197"/>
      <c r="N82" s="231"/>
      <c r="O82" s="232" t="s">
        <v>178</v>
      </c>
      <c r="P82" s="233"/>
      <c r="Q82" s="234"/>
      <c r="R82" s="235" t="str">
        <f>IF(O82="","",O82)</f>
        <v>kg</v>
      </c>
      <c r="S82" s="236">
        <f>ROUNDDOWN(IF(Q82="",0,P82/Q82*N82)*1.08,0)</f>
        <v>0</v>
      </c>
      <c r="T82" s="1196"/>
      <c r="U82" s="1197"/>
      <c r="V82" s="237"/>
      <c r="W82" s="238" t="s">
        <v>248</v>
      </c>
      <c r="X82" s="239"/>
      <c r="Y82" s="196"/>
      <c r="Z82" s="240" t="str">
        <f>IF(W82="","",W82)</f>
        <v>kg</v>
      </c>
      <c r="AA82" s="241">
        <f>ROUNDDOWN(IF(Y82="",0,X82/Y82*V82)*1.08,0)</f>
        <v>0</v>
      </c>
      <c r="AB82" s="331"/>
      <c r="AC82" s="331"/>
    </row>
    <row r="83" spans="1:29" ht="20.100000000000001" customHeight="1" x14ac:dyDescent="0.15">
      <c r="A83" s="348"/>
      <c r="B83" s="1152" t="s">
        <v>179</v>
      </c>
      <c r="C83" s="1153"/>
      <c r="D83" s="362"/>
      <c r="E83" s="343">
        <f>IF(D83=0,0,D83/S80)</f>
        <v>0</v>
      </c>
      <c r="F83" s="203" t="str">
        <f t="shared" si="15"/>
        <v/>
      </c>
      <c r="G83" s="1183"/>
      <c r="H83" s="1183"/>
      <c r="I83" s="1183"/>
      <c r="J83" s="1184"/>
      <c r="K83" s="1192"/>
      <c r="L83" s="1202"/>
      <c r="M83" s="1203"/>
      <c r="N83" s="242"/>
      <c r="O83" s="238" t="s">
        <v>248</v>
      </c>
      <c r="P83" s="243"/>
      <c r="Q83" s="244"/>
      <c r="R83" s="245" t="str">
        <f t="shared" ref="R83:R89" si="16">IF(O83="","",O83)</f>
        <v>kg</v>
      </c>
      <c r="S83" s="169">
        <f t="shared" ref="S83:S94" si="17">ROUNDDOWN(IF(Q83="",0,P83/Q83*N83)*1.08,0)</f>
        <v>0</v>
      </c>
      <c r="T83" s="1202"/>
      <c r="U83" s="1203"/>
      <c r="V83" s="246"/>
      <c r="W83" s="238"/>
      <c r="X83" s="247"/>
      <c r="Y83" s="207"/>
      <c r="Z83" s="248" t="str">
        <f>IF(W83="","",W83)</f>
        <v/>
      </c>
      <c r="AA83" s="169">
        <f>ROUNDDOWN(IF(Y83="",0,X83/Y83*V83)*1.08,0)</f>
        <v>0</v>
      </c>
      <c r="AB83" s="331"/>
      <c r="AC83" s="331"/>
    </row>
    <row r="84" spans="1:29" ht="20.100000000000001" customHeight="1" thickBot="1" x14ac:dyDescent="0.2">
      <c r="A84" s="348"/>
      <c r="B84" s="1204" t="s">
        <v>180</v>
      </c>
      <c r="C84" s="249" t="s">
        <v>181</v>
      </c>
      <c r="D84" s="250" t="s">
        <v>249</v>
      </c>
      <c r="E84" s="343"/>
      <c r="F84" s="203" t="str">
        <f t="shared" si="15"/>
        <v/>
      </c>
      <c r="G84" s="205"/>
      <c r="H84" s="205"/>
      <c r="I84" s="205"/>
      <c r="J84" s="205"/>
      <c r="K84" s="1192"/>
      <c r="L84" s="1202"/>
      <c r="M84" s="1203"/>
      <c r="N84" s="242"/>
      <c r="O84" s="238" t="s">
        <v>235</v>
      </c>
      <c r="P84" s="243"/>
      <c r="Q84" s="244"/>
      <c r="R84" s="245" t="str">
        <f t="shared" si="16"/>
        <v>kg</v>
      </c>
      <c r="S84" s="169">
        <f t="shared" si="17"/>
        <v>0</v>
      </c>
      <c r="T84" s="1207"/>
      <c r="U84" s="1208"/>
      <c r="V84" s="251"/>
      <c r="W84" s="238"/>
      <c r="X84" s="252"/>
      <c r="Y84" s="253"/>
      <c r="Z84" s="254" t="str">
        <f>IF(W84="","",W84)</f>
        <v/>
      </c>
      <c r="AA84" s="255">
        <f>ROUNDDOWN(IF(Y84="",0,X84/Y84*V84)*1.08,0)</f>
        <v>0</v>
      </c>
      <c r="AB84" s="331"/>
      <c r="AC84" s="331"/>
    </row>
    <row r="85" spans="1:29" ht="20.100000000000001" customHeight="1" thickTop="1" thickBot="1" x14ac:dyDescent="0.2">
      <c r="A85" s="348" t="s">
        <v>182</v>
      </c>
      <c r="B85" s="1205"/>
      <c r="C85" s="249" t="s">
        <v>183</v>
      </c>
      <c r="D85" s="250" t="s">
        <v>249</v>
      </c>
      <c r="E85" s="343"/>
      <c r="F85" s="203" t="str">
        <f t="shared" si="15"/>
        <v/>
      </c>
      <c r="G85" s="205"/>
      <c r="H85" s="205"/>
      <c r="I85" s="205"/>
      <c r="J85" s="205"/>
      <c r="K85" s="1193"/>
      <c r="L85" s="1209"/>
      <c r="M85" s="1210"/>
      <c r="N85" s="256"/>
      <c r="O85" s="257" t="s">
        <v>248</v>
      </c>
      <c r="P85" s="258"/>
      <c r="Q85" s="259"/>
      <c r="R85" s="260" t="str">
        <f t="shared" si="16"/>
        <v>kg</v>
      </c>
      <c r="S85" s="261">
        <f t="shared" si="17"/>
        <v>0</v>
      </c>
      <c r="T85" s="1211" t="s">
        <v>184</v>
      </c>
      <c r="U85" s="1212"/>
      <c r="V85" s="1213"/>
      <c r="W85" s="1213"/>
      <c r="X85" s="1213"/>
      <c r="Y85" s="1213"/>
      <c r="Z85" s="1214"/>
      <c r="AA85" s="262">
        <f>SUM(AA82:AA84,S82:S85)</f>
        <v>0</v>
      </c>
      <c r="AB85" s="331"/>
      <c r="AC85" s="331"/>
    </row>
    <row r="86" spans="1:29" ht="20.100000000000001" customHeight="1" x14ac:dyDescent="0.15">
      <c r="A86" s="348"/>
      <c r="B86" s="1206"/>
      <c r="C86" s="263" t="s">
        <v>185</v>
      </c>
      <c r="D86" s="250" t="s">
        <v>249</v>
      </c>
      <c r="E86" s="343"/>
      <c r="F86" s="203" t="str">
        <f t="shared" si="15"/>
        <v/>
      </c>
      <c r="G86" s="205"/>
      <c r="H86" s="205"/>
      <c r="I86" s="205"/>
      <c r="J86" s="205"/>
      <c r="K86" s="329"/>
      <c r="L86" s="1215"/>
      <c r="M86" s="1216"/>
      <c r="N86" s="231"/>
      <c r="O86" s="232" t="s">
        <v>204</v>
      </c>
      <c r="P86" s="233"/>
      <c r="Q86" s="234"/>
      <c r="R86" s="264" t="str">
        <f t="shared" si="16"/>
        <v>cc</v>
      </c>
      <c r="S86" s="265">
        <f t="shared" si="17"/>
        <v>0</v>
      </c>
      <c r="T86" s="1196"/>
      <c r="U86" s="1197"/>
      <c r="V86" s="266"/>
      <c r="W86" s="232" t="s">
        <v>204</v>
      </c>
      <c r="X86" s="267"/>
      <c r="Y86" s="207"/>
      <c r="Z86" s="268" t="str">
        <f t="shared" ref="Z86:Z93" si="18">IF(W86="","",W86)</f>
        <v>cc</v>
      </c>
      <c r="AA86" s="241">
        <f t="shared" ref="AA86:AA93" si="19">ROUNDDOWN(IF(Y86="",0,X86/Y86*V86)*1.08,0)</f>
        <v>0</v>
      </c>
      <c r="AB86" s="331"/>
      <c r="AC86" s="331"/>
    </row>
    <row r="87" spans="1:29" ht="20.100000000000001" customHeight="1" x14ac:dyDescent="0.15">
      <c r="A87" s="348"/>
      <c r="B87" s="1198" t="s">
        <v>187</v>
      </c>
      <c r="C87" s="1153"/>
      <c r="D87" s="270" t="s">
        <v>249</v>
      </c>
      <c r="E87" s="343"/>
      <c r="F87" s="203" t="str">
        <f t="shared" si="15"/>
        <v/>
      </c>
      <c r="G87" s="205"/>
      <c r="H87" s="205"/>
      <c r="I87" s="205"/>
      <c r="J87" s="205"/>
      <c r="K87" s="335" t="s">
        <v>188</v>
      </c>
      <c r="L87" s="1199"/>
      <c r="M87" s="1200"/>
      <c r="N87" s="231"/>
      <c r="O87" s="232" t="s">
        <v>250</v>
      </c>
      <c r="P87" s="233"/>
      <c r="Q87" s="234"/>
      <c r="R87" s="264" t="str">
        <f t="shared" si="16"/>
        <v>g</v>
      </c>
      <c r="S87" s="269">
        <f t="shared" si="17"/>
        <v>0</v>
      </c>
      <c r="T87" s="1199"/>
      <c r="U87" s="1200"/>
      <c r="V87" s="266"/>
      <c r="W87" s="238" t="s">
        <v>236</v>
      </c>
      <c r="X87" s="247"/>
      <c r="Y87" s="207"/>
      <c r="Z87" s="268" t="str">
        <f t="shared" si="18"/>
        <v>cc</v>
      </c>
      <c r="AA87" s="169">
        <f t="shared" si="19"/>
        <v>0</v>
      </c>
      <c r="AB87" s="331"/>
      <c r="AC87" s="331"/>
    </row>
    <row r="88" spans="1:29" ht="20.100000000000001" customHeight="1" x14ac:dyDescent="0.15">
      <c r="A88" s="348"/>
      <c r="B88" s="1152" t="s">
        <v>190</v>
      </c>
      <c r="C88" s="1153"/>
      <c r="D88" s="270" t="s">
        <v>249</v>
      </c>
      <c r="E88" s="343"/>
      <c r="F88" s="203" t="str">
        <f t="shared" si="15"/>
        <v/>
      </c>
      <c r="G88" s="205"/>
      <c r="H88" s="205"/>
      <c r="I88" s="205"/>
      <c r="J88" s="205"/>
      <c r="K88" s="335"/>
      <c r="L88" s="1199"/>
      <c r="M88" s="1201"/>
      <c r="N88" s="242"/>
      <c r="O88" s="238" t="s">
        <v>236</v>
      </c>
      <c r="P88" s="243"/>
      <c r="Q88" s="244"/>
      <c r="R88" s="245" t="str">
        <f t="shared" si="16"/>
        <v>cc</v>
      </c>
      <c r="S88" s="269">
        <f t="shared" si="17"/>
        <v>0</v>
      </c>
      <c r="T88" s="1199"/>
      <c r="U88" s="1200"/>
      <c r="V88" s="266"/>
      <c r="W88" s="238" t="s">
        <v>186</v>
      </c>
      <c r="X88" s="247"/>
      <c r="Y88" s="207"/>
      <c r="Z88" s="268" t="str">
        <f t="shared" si="18"/>
        <v>cc</v>
      </c>
      <c r="AA88" s="169">
        <f t="shared" si="19"/>
        <v>0</v>
      </c>
      <c r="AB88" s="331"/>
      <c r="AC88" s="331"/>
    </row>
    <row r="89" spans="1:29" ht="20.100000000000001" customHeight="1" x14ac:dyDescent="0.15">
      <c r="A89" s="348" t="s">
        <v>191</v>
      </c>
      <c r="B89" s="1152" t="s">
        <v>192</v>
      </c>
      <c r="C89" s="1153"/>
      <c r="D89" s="363" t="s">
        <v>249</v>
      </c>
      <c r="E89" s="364"/>
      <c r="F89" s="365" t="str">
        <f t="shared" si="15"/>
        <v/>
      </c>
      <c r="G89" s="1221"/>
      <c r="H89" s="1222"/>
      <c r="I89" s="1222"/>
      <c r="J89" s="1223"/>
      <c r="K89" s="335" t="s">
        <v>193</v>
      </c>
      <c r="L89" s="1199"/>
      <c r="M89" s="1201"/>
      <c r="N89" s="242"/>
      <c r="O89" s="238" t="s">
        <v>251</v>
      </c>
      <c r="P89" s="247"/>
      <c r="Q89" s="207"/>
      <c r="R89" s="245" t="str">
        <f t="shared" si="16"/>
        <v>g</v>
      </c>
      <c r="S89" s="269">
        <f t="shared" si="17"/>
        <v>0</v>
      </c>
      <c r="T89" s="1199"/>
      <c r="U89" s="1200"/>
      <c r="V89" s="266"/>
      <c r="W89" s="238" t="s">
        <v>195</v>
      </c>
      <c r="X89" s="247"/>
      <c r="Y89" s="207"/>
      <c r="Z89" s="268" t="str">
        <f t="shared" si="18"/>
        <v>cc</v>
      </c>
      <c r="AA89" s="169">
        <f t="shared" si="19"/>
        <v>0</v>
      </c>
      <c r="AB89" s="331"/>
      <c r="AC89" s="331"/>
    </row>
    <row r="90" spans="1:29" ht="20.100000000000001" customHeight="1" x14ac:dyDescent="0.15">
      <c r="A90" s="339"/>
      <c r="B90" s="1204" t="s">
        <v>196</v>
      </c>
      <c r="C90" s="271" t="s">
        <v>135</v>
      </c>
      <c r="D90" s="366">
        <f>AA77</f>
        <v>0</v>
      </c>
      <c r="E90" s="364">
        <f>IF(D90=0,0,D90/S80)</f>
        <v>0</v>
      </c>
      <c r="F90" s="365" t="str">
        <f t="shared" si="15"/>
        <v/>
      </c>
      <c r="G90" s="1221" t="s">
        <v>162</v>
      </c>
      <c r="H90" s="1222"/>
      <c r="I90" s="1222"/>
      <c r="J90" s="1223"/>
      <c r="K90" s="335"/>
      <c r="L90" s="1199"/>
      <c r="M90" s="1201"/>
      <c r="N90" s="242"/>
      <c r="O90" s="238" t="s">
        <v>204</v>
      </c>
      <c r="P90" s="243"/>
      <c r="Q90" s="244"/>
      <c r="R90" s="264" t="str">
        <f>IF(O90="","",O90)</f>
        <v>cc</v>
      </c>
      <c r="S90" s="269">
        <f t="shared" si="17"/>
        <v>0</v>
      </c>
      <c r="T90" s="1199"/>
      <c r="U90" s="1200"/>
      <c r="V90" s="266"/>
      <c r="W90" s="238" t="s">
        <v>252</v>
      </c>
      <c r="X90" s="247"/>
      <c r="Y90" s="207"/>
      <c r="Z90" s="268" t="str">
        <f t="shared" si="18"/>
        <v>cc</v>
      </c>
      <c r="AA90" s="169">
        <f t="shared" si="19"/>
        <v>0</v>
      </c>
      <c r="AB90" s="331"/>
      <c r="AC90" s="331"/>
    </row>
    <row r="91" spans="1:29" ht="20.100000000000001" customHeight="1" x14ac:dyDescent="0.15">
      <c r="A91" s="339"/>
      <c r="B91" s="1205"/>
      <c r="C91" s="271" t="s">
        <v>42</v>
      </c>
      <c r="D91" s="201">
        <f>AA78</f>
        <v>0</v>
      </c>
      <c r="E91" s="343">
        <f>IF(D91=0,0,D91/S80)</f>
        <v>0</v>
      </c>
      <c r="F91" s="203" t="str">
        <f t="shared" si="15"/>
        <v/>
      </c>
      <c r="G91" s="1221" t="s">
        <v>162</v>
      </c>
      <c r="H91" s="1222"/>
      <c r="I91" s="1222"/>
      <c r="J91" s="1223"/>
      <c r="K91" s="335" t="s">
        <v>191</v>
      </c>
      <c r="L91" s="1199"/>
      <c r="M91" s="1201"/>
      <c r="N91" s="242"/>
      <c r="O91" s="238" t="s">
        <v>197</v>
      </c>
      <c r="P91" s="243"/>
      <c r="Q91" s="244"/>
      <c r="R91" s="245" t="str">
        <f>IF(O91="","",O91)</f>
        <v>cc</v>
      </c>
      <c r="S91" s="269">
        <f t="shared" si="17"/>
        <v>0</v>
      </c>
      <c r="T91" s="1199"/>
      <c r="U91" s="1200"/>
      <c r="V91" s="266"/>
      <c r="W91" s="238" t="s">
        <v>195</v>
      </c>
      <c r="X91" s="247"/>
      <c r="Y91" s="207"/>
      <c r="Z91" s="268" t="str">
        <f t="shared" si="18"/>
        <v>cc</v>
      </c>
      <c r="AA91" s="169">
        <f t="shared" si="19"/>
        <v>0</v>
      </c>
      <c r="AB91" s="331"/>
      <c r="AC91" s="331"/>
    </row>
    <row r="92" spans="1:29" ht="20.100000000000001" customHeight="1" x14ac:dyDescent="0.15">
      <c r="A92" s="339"/>
      <c r="B92" s="1206"/>
      <c r="C92" s="272" t="s">
        <v>198</v>
      </c>
      <c r="D92" s="201">
        <f>AA79</f>
        <v>0</v>
      </c>
      <c r="E92" s="343">
        <f>IF(D92=0,0,D92/S80)</f>
        <v>0</v>
      </c>
      <c r="F92" s="203" t="str">
        <f t="shared" si="15"/>
        <v/>
      </c>
      <c r="G92" s="204"/>
      <c r="H92" s="205"/>
      <c r="I92" s="205"/>
      <c r="J92" s="205"/>
      <c r="K92" s="335"/>
      <c r="L92" s="1199"/>
      <c r="M92" s="1201"/>
      <c r="N92" s="242"/>
      <c r="O92" s="238" t="s">
        <v>199</v>
      </c>
      <c r="P92" s="243"/>
      <c r="Q92" s="244"/>
      <c r="R92" s="245" t="str">
        <f>IF(O92="","",O92)</f>
        <v>g</v>
      </c>
      <c r="S92" s="269">
        <f t="shared" si="17"/>
        <v>0</v>
      </c>
      <c r="T92" s="1199"/>
      <c r="U92" s="1200"/>
      <c r="V92" s="266"/>
      <c r="W92" s="238" t="s">
        <v>197</v>
      </c>
      <c r="X92" s="247"/>
      <c r="Y92" s="207"/>
      <c r="Z92" s="268" t="str">
        <f t="shared" si="18"/>
        <v>cc</v>
      </c>
      <c r="AA92" s="169">
        <f t="shared" si="19"/>
        <v>0</v>
      </c>
      <c r="AB92" s="331"/>
      <c r="AC92" s="331"/>
    </row>
    <row r="93" spans="1:29" ht="20.100000000000001" customHeight="1" thickBot="1" x14ac:dyDescent="0.2">
      <c r="A93" s="350"/>
      <c r="B93" s="1217" t="s">
        <v>200</v>
      </c>
      <c r="C93" s="1218"/>
      <c r="D93" s="274">
        <f>SUM(D77:D92)</f>
        <v>0</v>
      </c>
      <c r="E93" s="351">
        <f>IF(D93=0,0,D93/S80)</f>
        <v>0</v>
      </c>
      <c r="F93" s="276" t="str">
        <f t="shared" si="15"/>
        <v/>
      </c>
      <c r="G93" s="352"/>
      <c r="H93" s="277"/>
      <c r="I93" s="277"/>
      <c r="J93" s="278"/>
      <c r="K93" s="335"/>
      <c r="L93" s="1199"/>
      <c r="M93" s="1201"/>
      <c r="N93" s="242"/>
      <c r="O93" s="238" t="s">
        <v>250</v>
      </c>
      <c r="P93" s="243"/>
      <c r="Q93" s="244"/>
      <c r="R93" s="245" t="str">
        <f>IF(O93="","",O93)</f>
        <v>g</v>
      </c>
      <c r="S93" s="269">
        <f t="shared" si="17"/>
        <v>0</v>
      </c>
      <c r="T93" s="1219"/>
      <c r="U93" s="1220"/>
      <c r="V93" s="279"/>
      <c r="W93" s="238" t="s">
        <v>253</v>
      </c>
      <c r="X93" s="252"/>
      <c r="Y93" s="253"/>
      <c r="Z93" s="268" t="str">
        <f t="shared" si="18"/>
        <v>cc</v>
      </c>
      <c r="AA93" s="169">
        <f t="shared" si="19"/>
        <v>0</v>
      </c>
      <c r="AB93" s="331"/>
      <c r="AC93" s="331"/>
    </row>
    <row r="94" spans="1:29" ht="20.100000000000001" customHeight="1" thickTop="1" thickBot="1" x14ac:dyDescent="0.2">
      <c r="A94" s="1225" t="s">
        <v>202</v>
      </c>
      <c r="B94" s="1226"/>
      <c r="C94" s="1227"/>
      <c r="D94" s="222">
        <f>D76-D93</f>
        <v>0</v>
      </c>
      <c r="E94" s="353">
        <f>IF(D94=0,0,D94/S80)</f>
        <v>0</v>
      </c>
      <c r="F94" s="281" t="str">
        <f t="shared" si="15"/>
        <v/>
      </c>
      <c r="G94" s="282" t="s">
        <v>203</v>
      </c>
      <c r="H94" s="283" t="str">
        <f>IF(F94="","",E94/E76*100)</f>
        <v/>
      </c>
      <c r="I94" s="284" t="s">
        <v>254</v>
      </c>
      <c r="J94" s="285"/>
      <c r="K94" s="335"/>
      <c r="L94" s="1228"/>
      <c r="M94" s="1229"/>
      <c r="N94" s="256"/>
      <c r="O94" s="257" t="s">
        <v>253</v>
      </c>
      <c r="P94" s="258"/>
      <c r="Q94" s="259"/>
      <c r="R94" s="260" t="str">
        <f>IF(O94="","",O94)</f>
        <v>cc</v>
      </c>
      <c r="S94" s="286">
        <f t="shared" si="17"/>
        <v>0</v>
      </c>
      <c r="T94" s="1211" t="s">
        <v>205</v>
      </c>
      <c r="U94" s="1212"/>
      <c r="V94" s="1213"/>
      <c r="W94" s="1213"/>
      <c r="X94" s="1213"/>
      <c r="Y94" s="1213"/>
      <c r="Z94" s="1214"/>
      <c r="AA94" s="287">
        <f>SUM(AA86:AA93,S86:S94)</f>
        <v>0</v>
      </c>
      <c r="AB94" s="331"/>
      <c r="AC94" s="331"/>
    </row>
    <row r="95" spans="1:29" ht="20.100000000000001" customHeight="1" thickBot="1" x14ac:dyDescent="0.2">
      <c r="A95" s="1230" t="s">
        <v>206</v>
      </c>
      <c r="B95" s="1231"/>
      <c r="C95" s="1171"/>
      <c r="D95" s="288"/>
      <c r="E95" s="354">
        <f>IF(D95=0,0,D95/S80)</f>
        <v>0</v>
      </c>
      <c r="F95" s="290"/>
      <c r="G95" s="291"/>
      <c r="H95" s="291"/>
      <c r="I95" s="291"/>
      <c r="J95" s="291"/>
      <c r="K95" s="182"/>
      <c r="L95" s="1161" t="s">
        <v>171</v>
      </c>
      <c r="M95" s="1168"/>
      <c r="N95" s="1194" t="s">
        <v>172</v>
      </c>
      <c r="O95" s="1194"/>
      <c r="P95" s="226" t="s">
        <v>207</v>
      </c>
      <c r="Q95" s="1232" t="s">
        <v>208</v>
      </c>
      <c r="R95" s="1233"/>
      <c r="S95" s="228" t="s">
        <v>176</v>
      </c>
      <c r="T95" s="1161" t="s">
        <v>171</v>
      </c>
      <c r="U95" s="1168"/>
      <c r="V95" s="1194" t="s">
        <v>172</v>
      </c>
      <c r="W95" s="1194"/>
      <c r="X95" s="226" t="s">
        <v>207</v>
      </c>
      <c r="Y95" s="1232" t="s">
        <v>209</v>
      </c>
      <c r="Z95" s="1233"/>
      <c r="AA95" s="230" t="s">
        <v>176</v>
      </c>
      <c r="AB95" s="331"/>
      <c r="AC95" s="331"/>
    </row>
    <row r="96" spans="1:29" ht="20.100000000000001" customHeight="1" x14ac:dyDescent="0.15">
      <c r="A96" s="1234" t="s">
        <v>210</v>
      </c>
      <c r="B96" s="1235"/>
      <c r="C96" s="1153"/>
      <c r="D96" s="270"/>
      <c r="E96" s="355">
        <f>IF(D96=0,0,D96/S80)</f>
        <v>0</v>
      </c>
      <c r="F96" s="293"/>
      <c r="G96" s="205"/>
      <c r="H96" s="205"/>
      <c r="I96" s="205"/>
      <c r="J96" s="205"/>
      <c r="K96" s="161"/>
      <c r="L96" s="1202"/>
      <c r="M96" s="1236"/>
      <c r="N96" s="367"/>
      <c r="O96" s="238" t="s">
        <v>255</v>
      </c>
      <c r="P96" s="243"/>
      <c r="Q96" s="1237"/>
      <c r="R96" s="1238"/>
      <c r="S96" s="269">
        <f t="shared" ref="S96:S104" si="20">ROUNDDOWN(IF(Q96="",0,P96/Q96*N96)*1.08,0)</f>
        <v>0</v>
      </c>
      <c r="T96" s="1202"/>
      <c r="U96" s="1236"/>
      <c r="V96" s="237"/>
      <c r="W96" s="232" t="s">
        <v>212</v>
      </c>
      <c r="X96" s="239"/>
      <c r="Y96" s="1237"/>
      <c r="Z96" s="1238"/>
      <c r="AA96" s="169">
        <f t="shared" ref="AA96:AA103" si="21">ROUNDDOWN(IF(Y96="",0,X96/Y96*V96)*1.08,0)</f>
        <v>0</v>
      </c>
      <c r="AB96" s="331"/>
      <c r="AC96" s="331"/>
    </row>
    <row r="97" spans="1:29" ht="20.100000000000001" customHeight="1" x14ac:dyDescent="0.15">
      <c r="A97" s="1234" t="s">
        <v>213</v>
      </c>
      <c r="B97" s="1235"/>
      <c r="C97" s="1153"/>
      <c r="D97" s="270"/>
      <c r="E97" s="355">
        <f>IF(D97=0,0,D97/S80)</f>
        <v>0</v>
      </c>
      <c r="F97" s="293"/>
      <c r="G97" s="205"/>
      <c r="H97" s="205"/>
      <c r="I97" s="205"/>
      <c r="J97" s="205"/>
      <c r="K97" s="161"/>
      <c r="L97" s="1202"/>
      <c r="M97" s="1236"/>
      <c r="N97" s="367"/>
      <c r="O97" s="238" t="s">
        <v>214</v>
      </c>
      <c r="P97" s="243"/>
      <c r="Q97" s="1242"/>
      <c r="R97" s="1243"/>
      <c r="S97" s="269">
        <f t="shared" si="20"/>
        <v>0</v>
      </c>
      <c r="T97" s="1202"/>
      <c r="U97" s="1236"/>
      <c r="V97" s="246"/>
      <c r="W97" s="238" t="s">
        <v>212</v>
      </c>
      <c r="X97" s="247"/>
      <c r="Y97" s="1242"/>
      <c r="Z97" s="1243"/>
      <c r="AA97" s="169">
        <f t="shared" si="21"/>
        <v>0</v>
      </c>
      <c r="AB97" s="331"/>
      <c r="AC97" s="331"/>
    </row>
    <row r="98" spans="1:29" ht="20.100000000000001" customHeight="1" x14ac:dyDescent="0.15">
      <c r="A98" s="339"/>
      <c r="B98" s="1152" t="s">
        <v>215</v>
      </c>
      <c r="C98" s="1153"/>
      <c r="D98" s="270"/>
      <c r="E98" s="355">
        <f>IF(D98=0,0,D98/S80)</f>
        <v>0</v>
      </c>
      <c r="F98" s="293"/>
      <c r="G98" s="205"/>
      <c r="H98" s="205"/>
      <c r="I98" s="205"/>
      <c r="J98" s="205"/>
      <c r="K98" s="161"/>
      <c r="L98" s="1202"/>
      <c r="M98" s="1236"/>
      <c r="N98" s="367"/>
      <c r="O98" s="238" t="s">
        <v>3</v>
      </c>
      <c r="P98" s="243"/>
      <c r="Q98" s="1242"/>
      <c r="R98" s="1243"/>
      <c r="S98" s="269">
        <f>ROUNDDOWN(IF(Q98="",0,P98/Q98*N98)*1.08,0)</f>
        <v>0</v>
      </c>
      <c r="T98" s="1202"/>
      <c r="U98" s="1236"/>
      <c r="V98" s="246"/>
      <c r="W98" s="238"/>
      <c r="X98" s="247"/>
      <c r="Y98" s="1242"/>
      <c r="Z98" s="1243"/>
      <c r="AA98" s="169">
        <f t="shared" si="21"/>
        <v>0</v>
      </c>
      <c r="AB98" s="331"/>
      <c r="AC98" s="331"/>
    </row>
    <row r="99" spans="1:29" ht="20.100000000000001" customHeight="1" thickBot="1" x14ac:dyDescent="0.2">
      <c r="A99" s="356"/>
      <c r="B99" s="1244" t="s">
        <v>216</v>
      </c>
      <c r="C99" s="1245"/>
      <c r="D99" s="296"/>
      <c r="E99" s="357">
        <f>IF(D99=0,0,D99/S80)</f>
        <v>0</v>
      </c>
      <c r="F99" s="298"/>
      <c r="G99" s="299"/>
      <c r="H99" s="299"/>
      <c r="I99" s="299"/>
      <c r="J99" s="300"/>
      <c r="K99" s="161" t="s">
        <v>217</v>
      </c>
      <c r="L99" s="1202"/>
      <c r="M99" s="1236"/>
      <c r="N99" s="367"/>
      <c r="O99" s="238" t="s">
        <v>3</v>
      </c>
      <c r="P99" s="243"/>
      <c r="Q99" s="1242"/>
      <c r="R99" s="1243"/>
      <c r="S99" s="269">
        <f>ROUNDDOWN(IF(Q99="",0,P99/Q99*N99)*1.08,0)</f>
        <v>0</v>
      </c>
      <c r="T99" s="1202"/>
      <c r="U99" s="1236"/>
      <c r="V99" s="246"/>
      <c r="W99" s="232"/>
      <c r="X99" s="247"/>
      <c r="Y99" s="1242"/>
      <c r="Z99" s="1243"/>
      <c r="AA99" s="169">
        <f t="shared" si="21"/>
        <v>0</v>
      </c>
      <c r="AB99" s="331"/>
      <c r="AC99" s="331"/>
    </row>
    <row r="100" spans="1:29" ht="20.100000000000001" customHeight="1" x14ac:dyDescent="0.15">
      <c r="A100" s="1230" t="s">
        <v>218</v>
      </c>
      <c r="B100" s="1231"/>
      <c r="C100" s="1171"/>
      <c r="D100" s="1170" t="s">
        <v>219</v>
      </c>
      <c r="E100" s="1231"/>
      <c r="F100" s="1231"/>
      <c r="G100" s="1231"/>
      <c r="H100" s="1171"/>
      <c r="I100" s="301" t="s">
        <v>155</v>
      </c>
      <c r="J100" s="302" t="s">
        <v>51</v>
      </c>
      <c r="K100" s="161" t="s">
        <v>220</v>
      </c>
      <c r="L100" s="1202"/>
      <c r="M100" s="1236"/>
      <c r="N100" s="367"/>
      <c r="O100" s="232" t="s">
        <v>186</v>
      </c>
      <c r="P100" s="243"/>
      <c r="Q100" s="1242"/>
      <c r="R100" s="1243"/>
      <c r="S100" s="269">
        <f t="shared" si="20"/>
        <v>0</v>
      </c>
      <c r="T100" s="1202"/>
      <c r="U100" s="1236"/>
      <c r="V100" s="246"/>
      <c r="W100" s="232"/>
      <c r="X100" s="247"/>
      <c r="Y100" s="1242"/>
      <c r="Z100" s="1243"/>
      <c r="AA100" s="169">
        <f t="shared" si="21"/>
        <v>0</v>
      </c>
      <c r="AB100" s="331"/>
      <c r="AC100" s="331"/>
    </row>
    <row r="101" spans="1:29" ht="20.100000000000001" customHeight="1" x14ac:dyDescent="0.15">
      <c r="A101" s="1257" t="s">
        <v>33</v>
      </c>
      <c r="B101" s="1258"/>
      <c r="C101" s="358"/>
      <c r="D101" s="304"/>
      <c r="E101" s="305"/>
      <c r="F101" s="305"/>
      <c r="G101" s="305"/>
      <c r="H101" s="306"/>
      <c r="I101" s="307"/>
      <c r="J101" s="304"/>
      <c r="K101" s="161" t="s">
        <v>222</v>
      </c>
      <c r="L101" s="1202"/>
      <c r="M101" s="1236"/>
      <c r="N101" s="367"/>
      <c r="O101" s="238" t="s">
        <v>223</v>
      </c>
      <c r="P101" s="243"/>
      <c r="Q101" s="1242"/>
      <c r="R101" s="1243"/>
      <c r="S101" s="269">
        <f t="shared" si="20"/>
        <v>0</v>
      </c>
      <c r="T101" s="1202"/>
      <c r="U101" s="1236"/>
      <c r="V101" s="246"/>
      <c r="W101" s="232"/>
      <c r="X101" s="247"/>
      <c r="Y101" s="1242"/>
      <c r="Z101" s="1243"/>
      <c r="AA101" s="169">
        <f t="shared" si="21"/>
        <v>0</v>
      </c>
      <c r="AB101" s="331"/>
      <c r="AC101" s="331"/>
    </row>
    <row r="102" spans="1:29" ht="20.100000000000001" customHeight="1" x14ac:dyDescent="0.15">
      <c r="A102" s="1230"/>
      <c r="B102" s="1171"/>
      <c r="C102" s="359"/>
      <c r="D102" s="309"/>
      <c r="E102" s="291"/>
      <c r="F102" s="291"/>
      <c r="G102" s="291"/>
      <c r="H102" s="310"/>
      <c r="I102" s="311"/>
      <c r="J102" s="309"/>
      <c r="K102" s="161" t="s">
        <v>191</v>
      </c>
      <c r="L102" s="1202"/>
      <c r="M102" s="1236"/>
      <c r="N102" s="367"/>
      <c r="O102" s="238" t="s">
        <v>239</v>
      </c>
      <c r="P102" s="243"/>
      <c r="Q102" s="1242"/>
      <c r="R102" s="1243"/>
      <c r="S102" s="269">
        <f t="shared" si="20"/>
        <v>0</v>
      </c>
      <c r="T102" s="1202"/>
      <c r="U102" s="1236"/>
      <c r="V102" s="246"/>
      <c r="W102" s="232"/>
      <c r="X102" s="247"/>
      <c r="Y102" s="1242"/>
      <c r="Z102" s="1243"/>
      <c r="AA102" s="169">
        <f t="shared" si="21"/>
        <v>0</v>
      </c>
      <c r="AB102" s="331"/>
      <c r="AC102" s="331"/>
    </row>
    <row r="103" spans="1:29" ht="20.100000000000001" customHeight="1" thickBot="1" x14ac:dyDescent="0.2">
      <c r="A103" s="1246" t="s">
        <v>192</v>
      </c>
      <c r="B103" s="1247"/>
      <c r="C103" s="358"/>
      <c r="D103" s="304"/>
      <c r="E103" s="305"/>
      <c r="F103" s="305"/>
      <c r="G103" s="305"/>
      <c r="H103" s="306"/>
      <c r="I103" s="307"/>
      <c r="J103" s="304"/>
      <c r="K103" s="312"/>
      <c r="L103" s="1202"/>
      <c r="M103" s="1236"/>
      <c r="N103" s="367"/>
      <c r="O103" s="238" t="s">
        <v>3</v>
      </c>
      <c r="P103" s="243"/>
      <c r="Q103" s="1242"/>
      <c r="R103" s="1243"/>
      <c r="S103" s="269">
        <f t="shared" si="20"/>
        <v>0</v>
      </c>
      <c r="T103" s="1207"/>
      <c r="U103" s="1250"/>
      <c r="V103" s="251"/>
      <c r="W103" s="232"/>
      <c r="X103" s="252"/>
      <c r="Y103" s="1251"/>
      <c r="Z103" s="1252"/>
      <c r="AA103" s="255">
        <f t="shared" si="21"/>
        <v>0</v>
      </c>
      <c r="AB103" s="331"/>
      <c r="AC103" s="331"/>
    </row>
    <row r="104" spans="1:29" ht="20.100000000000001" customHeight="1" thickTop="1" thickBot="1" x14ac:dyDescent="0.2">
      <c r="A104" s="1248"/>
      <c r="B104" s="1249"/>
      <c r="C104" s="360"/>
      <c r="D104" s="314"/>
      <c r="E104" s="315"/>
      <c r="F104" s="315"/>
      <c r="G104" s="315"/>
      <c r="H104" s="316"/>
      <c r="I104" s="317"/>
      <c r="J104" s="314"/>
      <c r="K104" s="318"/>
      <c r="L104" s="1253"/>
      <c r="M104" s="1254"/>
      <c r="N104" s="319"/>
      <c r="O104" s="257"/>
      <c r="P104" s="258"/>
      <c r="Q104" s="1255"/>
      <c r="R104" s="1256"/>
      <c r="S104" s="286">
        <f t="shared" si="20"/>
        <v>0</v>
      </c>
      <c r="T104" s="1211" t="s">
        <v>225</v>
      </c>
      <c r="U104" s="1212"/>
      <c r="V104" s="1213"/>
      <c r="W104" s="1213"/>
      <c r="X104" s="1213"/>
      <c r="Y104" s="1213"/>
      <c r="Z104" s="1214"/>
      <c r="AA104" s="262">
        <f>SUM(AA96:AA103,S96:S104)</f>
        <v>0</v>
      </c>
      <c r="AB104" s="331"/>
      <c r="AC104" s="331"/>
    </row>
    <row r="105" spans="1:29" ht="20.100000000000001" customHeight="1" x14ac:dyDescent="0.2">
      <c r="A105" s="154"/>
      <c r="B105" s="154"/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321" t="s">
        <v>256</v>
      </c>
      <c r="N105" s="322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154"/>
      <c r="Z105" s="154"/>
      <c r="AA105" s="154"/>
      <c r="AB105" s="331"/>
      <c r="AC105" s="331"/>
    </row>
    <row r="106" spans="1:29" ht="17.25" x14ac:dyDescent="0.2">
      <c r="A106" s="331"/>
      <c r="B106" s="368"/>
      <c r="C106" s="369"/>
      <c r="D106" s="370"/>
      <c r="E106" s="370"/>
      <c r="F106" s="370"/>
      <c r="G106" s="370"/>
      <c r="H106" s="370"/>
      <c r="I106" s="370"/>
      <c r="J106" s="370"/>
      <c r="K106" s="370"/>
      <c r="L106" s="331"/>
      <c r="M106" s="331"/>
      <c r="N106" s="331"/>
      <c r="O106" s="331"/>
      <c r="P106" s="331"/>
      <c r="Q106" s="331"/>
      <c r="R106" s="371"/>
      <c r="S106" s="331"/>
      <c r="T106" s="331"/>
      <c r="U106" s="331"/>
      <c r="V106" s="331"/>
      <c r="W106" s="331"/>
      <c r="X106" s="331"/>
      <c r="Y106" s="331"/>
      <c r="Z106" s="331"/>
      <c r="AA106" s="331"/>
      <c r="AB106" s="331"/>
      <c r="AC106" s="331"/>
    </row>
    <row r="107" spans="1:29" x14ac:dyDescent="0.15">
      <c r="A107" s="331"/>
      <c r="B107" s="331"/>
      <c r="C107" s="331"/>
      <c r="D107" s="331"/>
      <c r="E107" s="331"/>
      <c r="F107" s="331"/>
      <c r="G107" s="331"/>
      <c r="H107" s="331"/>
      <c r="I107" s="331"/>
      <c r="J107" s="331"/>
      <c r="K107" s="331"/>
      <c r="L107" s="331"/>
      <c r="M107" s="331"/>
      <c r="N107" s="331"/>
      <c r="O107" s="331"/>
      <c r="P107" s="331"/>
      <c r="Q107" s="331"/>
      <c r="R107" s="331"/>
      <c r="S107" s="331"/>
      <c r="T107" s="331"/>
      <c r="U107" s="331"/>
      <c r="V107" s="331"/>
      <c r="W107" s="331"/>
      <c r="X107" s="331"/>
      <c r="Y107" s="331"/>
      <c r="Z107" s="331"/>
      <c r="AA107" s="331"/>
      <c r="AB107" s="331"/>
      <c r="AC107" s="331"/>
    </row>
    <row r="108" spans="1:29" ht="17.25" x14ac:dyDescent="0.15">
      <c r="A108" s="372"/>
      <c r="B108" s="373"/>
      <c r="C108" s="373"/>
      <c r="D108" s="371"/>
      <c r="E108" s="374"/>
      <c r="F108" s="374"/>
      <c r="G108" s="372"/>
      <c r="H108" s="373"/>
      <c r="I108" s="373"/>
      <c r="J108" s="373"/>
      <c r="K108" s="371"/>
      <c r="L108" s="331"/>
      <c r="M108" s="331"/>
      <c r="N108" s="331"/>
      <c r="O108" s="331"/>
      <c r="P108" s="331"/>
      <c r="Q108" s="331"/>
      <c r="R108" s="331"/>
      <c r="S108" s="331"/>
      <c r="T108" s="331"/>
      <c r="U108" s="331"/>
      <c r="V108" s="331"/>
      <c r="W108" s="331"/>
      <c r="X108" s="375"/>
      <c r="Y108" s="373"/>
      <c r="Z108" s="376"/>
      <c r="AA108" s="376"/>
      <c r="AB108" s="331"/>
      <c r="AC108" s="331"/>
    </row>
    <row r="109" spans="1:29" x14ac:dyDescent="0.15">
      <c r="A109" s="373"/>
      <c r="B109" s="373"/>
      <c r="C109" s="373"/>
      <c r="D109" s="371"/>
      <c r="E109" s="377"/>
      <c r="F109" s="377"/>
      <c r="G109" s="373"/>
      <c r="H109" s="373"/>
      <c r="I109" s="373"/>
      <c r="J109" s="373"/>
      <c r="K109" s="371"/>
      <c r="L109" s="371"/>
      <c r="M109" s="371"/>
      <c r="N109" s="371"/>
      <c r="O109" s="371"/>
      <c r="P109" s="371"/>
      <c r="Q109" s="371"/>
      <c r="R109" s="331"/>
      <c r="S109" s="331"/>
      <c r="T109" s="331"/>
      <c r="U109" s="331"/>
      <c r="V109" s="331"/>
      <c r="W109" s="331"/>
      <c r="X109" s="371"/>
      <c r="Y109" s="378"/>
      <c r="Z109" s="371"/>
      <c r="AA109" s="379"/>
      <c r="AB109" s="331"/>
      <c r="AC109" s="331"/>
    </row>
    <row r="110" spans="1:29" x14ac:dyDescent="0.15">
      <c r="A110" s="373"/>
      <c r="B110" s="373"/>
      <c r="C110" s="373"/>
      <c r="D110" s="371"/>
      <c r="E110" s="377"/>
      <c r="F110" s="377"/>
      <c r="G110" s="373"/>
      <c r="H110" s="373"/>
      <c r="I110" s="373"/>
      <c r="J110" s="373"/>
      <c r="K110" s="371"/>
      <c r="L110" s="380"/>
      <c r="M110" s="380"/>
      <c r="N110" s="375"/>
      <c r="O110" s="378"/>
      <c r="P110" s="375"/>
      <c r="Q110" s="381"/>
      <c r="R110" s="381"/>
      <c r="S110" s="382"/>
      <c r="T110" s="376"/>
      <c r="U110" s="375"/>
      <c r="V110" s="375"/>
      <c r="W110" s="375"/>
      <c r="X110" s="371"/>
      <c r="Y110" s="378"/>
      <c r="Z110" s="371"/>
      <c r="AA110" s="379"/>
      <c r="AB110" s="331"/>
      <c r="AC110" s="331"/>
    </row>
    <row r="111" spans="1:29" x14ac:dyDescent="0.15">
      <c r="A111" s="373"/>
      <c r="B111" s="373"/>
      <c r="C111" s="373"/>
      <c r="D111" s="383"/>
      <c r="E111" s="384"/>
      <c r="F111" s="384"/>
      <c r="G111" s="331"/>
      <c r="H111" s="331"/>
      <c r="I111" s="331"/>
      <c r="J111" s="331"/>
      <c r="K111" s="371"/>
      <c r="L111" s="373"/>
      <c r="M111" s="373"/>
      <c r="N111" s="373"/>
      <c r="O111" s="373"/>
      <c r="P111" s="373"/>
      <c r="Q111" s="373"/>
      <c r="R111" s="373"/>
      <c r="S111" s="373"/>
      <c r="T111" s="373"/>
      <c r="U111" s="373"/>
      <c r="V111" s="373"/>
      <c r="W111" s="331"/>
      <c r="X111" s="371"/>
      <c r="Y111" s="378"/>
      <c r="Z111" s="371"/>
      <c r="AA111" s="379"/>
      <c r="AB111" s="331"/>
      <c r="AC111" s="331"/>
    </row>
    <row r="112" spans="1:29" x14ac:dyDescent="0.15">
      <c r="A112" s="371"/>
      <c r="B112" s="373"/>
      <c r="C112" s="373"/>
      <c r="D112" s="385"/>
      <c r="E112" s="384"/>
      <c r="F112" s="386"/>
      <c r="G112" s="387"/>
      <c r="H112" s="387"/>
      <c r="I112" s="387"/>
      <c r="J112" s="387"/>
      <c r="K112" s="371"/>
      <c r="L112" s="388"/>
      <c r="M112" s="389"/>
      <c r="N112" s="385"/>
      <c r="O112" s="389"/>
      <c r="P112" s="383"/>
      <c r="Q112" s="383"/>
      <c r="R112" s="390"/>
      <c r="S112" s="389"/>
      <c r="T112" s="385"/>
      <c r="U112" s="383"/>
      <c r="V112" s="383"/>
      <c r="W112" s="331"/>
      <c r="X112" s="373"/>
      <c r="Y112" s="373"/>
      <c r="Z112" s="373"/>
      <c r="AA112" s="379"/>
      <c r="AB112" s="331"/>
      <c r="AC112" s="331"/>
    </row>
    <row r="113" spans="1:29" x14ac:dyDescent="0.15">
      <c r="A113" s="371"/>
      <c r="B113" s="373"/>
      <c r="C113" s="373"/>
      <c r="D113" s="383"/>
      <c r="E113" s="384"/>
      <c r="F113" s="386"/>
      <c r="G113" s="371"/>
      <c r="H113" s="331"/>
      <c r="I113" s="331"/>
      <c r="J113" s="331"/>
      <c r="K113" s="371"/>
      <c r="L113" s="388"/>
      <c r="M113" s="389"/>
      <c r="N113" s="385"/>
      <c r="O113" s="389"/>
      <c r="P113" s="383"/>
      <c r="Q113" s="383"/>
      <c r="R113" s="390"/>
      <c r="S113" s="389"/>
      <c r="T113" s="385"/>
      <c r="U113" s="383"/>
      <c r="V113" s="383"/>
      <c r="W113" s="331"/>
      <c r="X113" s="391"/>
      <c r="Y113" s="369"/>
      <c r="Z113" s="378"/>
      <c r="AA113" s="379"/>
      <c r="AB113" s="331"/>
      <c r="AC113" s="331"/>
    </row>
    <row r="114" spans="1:29" x14ac:dyDescent="0.15">
      <c r="A114" s="371"/>
      <c r="B114" s="373"/>
      <c r="C114" s="373"/>
      <c r="D114" s="383"/>
      <c r="E114" s="384"/>
      <c r="F114" s="386"/>
      <c r="G114" s="371"/>
      <c r="H114" s="331"/>
      <c r="I114" s="331"/>
      <c r="J114" s="331"/>
      <c r="K114" s="371"/>
      <c r="L114" s="388"/>
      <c r="M114" s="389"/>
      <c r="N114" s="385"/>
      <c r="O114" s="389"/>
      <c r="P114" s="383"/>
      <c r="Q114" s="383"/>
      <c r="R114" s="390"/>
      <c r="S114" s="389"/>
      <c r="T114" s="385"/>
      <c r="U114" s="383"/>
      <c r="V114" s="383"/>
      <c r="W114" s="331"/>
      <c r="X114" s="392"/>
      <c r="Y114" s="392"/>
      <c r="Z114" s="378"/>
      <c r="AA114" s="393"/>
      <c r="AB114" s="331"/>
      <c r="AC114" s="331"/>
    </row>
    <row r="115" spans="1:29" x14ac:dyDescent="0.15">
      <c r="A115" s="371"/>
      <c r="B115" s="373"/>
      <c r="C115" s="373"/>
      <c r="D115" s="389"/>
      <c r="E115" s="384"/>
      <c r="F115" s="386"/>
      <c r="G115" s="387"/>
      <c r="H115" s="387"/>
      <c r="I115" s="387"/>
      <c r="J115" s="387"/>
      <c r="K115" s="371"/>
      <c r="L115" s="388"/>
      <c r="M115" s="389"/>
      <c r="N115" s="385"/>
      <c r="O115" s="389"/>
      <c r="P115" s="383"/>
      <c r="Q115" s="383"/>
      <c r="R115" s="394"/>
      <c r="S115" s="383"/>
      <c r="T115" s="395"/>
      <c r="U115" s="383"/>
      <c r="V115" s="383"/>
      <c r="W115" s="331"/>
      <c r="X115" s="331"/>
      <c r="Y115" s="331"/>
      <c r="Z115" s="331"/>
      <c r="AA115" s="331"/>
      <c r="AB115" s="331"/>
      <c r="AC115" s="331"/>
    </row>
    <row r="116" spans="1:29" x14ac:dyDescent="0.15">
      <c r="A116" s="371"/>
      <c r="B116" s="373"/>
      <c r="C116" s="373"/>
      <c r="D116" s="383"/>
      <c r="E116" s="384"/>
      <c r="F116" s="386"/>
      <c r="G116" s="371"/>
      <c r="H116" s="331"/>
      <c r="I116" s="331"/>
      <c r="J116" s="331"/>
      <c r="K116" s="371"/>
      <c r="L116" s="373"/>
      <c r="M116" s="376"/>
      <c r="N116" s="373"/>
      <c r="O116" s="376"/>
      <c r="P116" s="396"/>
      <c r="Q116" s="373"/>
      <c r="R116" s="397"/>
      <c r="S116" s="373"/>
      <c r="T116" s="373"/>
      <c r="U116" s="376"/>
      <c r="V116" s="373"/>
      <c r="W116" s="376"/>
      <c r="X116" s="396"/>
      <c r="Y116" s="373"/>
      <c r="Z116" s="397"/>
      <c r="AA116" s="373"/>
      <c r="AB116" s="331"/>
      <c r="AC116" s="331"/>
    </row>
    <row r="117" spans="1:29" x14ac:dyDescent="0.15">
      <c r="A117" s="371"/>
      <c r="B117" s="373"/>
      <c r="C117" s="373"/>
      <c r="D117" s="385"/>
      <c r="E117" s="384"/>
      <c r="F117" s="386"/>
      <c r="G117" s="387"/>
      <c r="H117" s="387"/>
      <c r="I117" s="387"/>
      <c r="J117" s="387"/>
      <c r="K117" s="371"/>
      <c r="L117" s="398"/>
      <c r="M117" s="376"/>
      <c r="N117" s="399"/>
      <c r="O117" s="400"/>
      <c r="P117" s="399"/>
      <c r="Q117" s="399"/>
      <c r="R117" s="400"/>
      <c r="S117" s="401"/>
      <c r="T117" s="402"/>
      <c r="U117" s="403"/>
      <c r="V117" s="389"/>
      <c r="W117" s="400"/>
      <c r="X117" s="389"/>
      <c r="Y117" s="389"/>
      <c r="Z117" s="400"/>
      <c r="AA117" s="393"/>
      <c r="AB117" s="331"/>
      <c r="AC117" s="331"/>
    </row>
    <row r="118" spans="1:29" x14ac:dyDescent="0.15">
      <c r="A118" s="371"/>
      <c r="B118" s="373"/>
      <c r="C118" s="373"/>
      <c r="D118" s="385"/>
      <c r="E118" s="384"/>
      <c r="F118" s="386"/>
      <c r="G118" s="387"/>
      <c r="H118" s="387"/>
      <c r="I118" s="387"/>
      <c r="J118" s="387"/>
      <c r="K118" s="371"/>
      <c r="L118" s="398"/>
      <c r="M118" s="376"/>
      <c r="N118" s="399"/>
      <c r="O118" s="400"/>
      <c r="P118" s="399"/>
      <c r="Q118" s="399"/>
      <c r="R118" s="400"/>
      <c r="S118" s="401"/>
      <c r="T118" s="398"/>
      <c r="U118" s="376"/>
      <c r="V118" s="389"/>
      <c r="W118" s="400"/>
      <c r="X118" s="389"/>
      <c r="Y118" s="389"/>
      <c r="Z118" s="400"/>
      <c r="AA118" s="393"/>
      <c r="AB118" s="331"/>
      <c r="AC118" s="331"/>
    </row>
    <row r="119" spans="1:29" x14ac:dyDescent="0.15">
      <c r="A119" s="371"/>
      <c r="B119" s="371"/>
      <c r="C119" s="373"/>
      <c r="D119" s="385"/>
      <c r="E119" s="384"/>
      <c r="F119" s="386"/>
      <c r="G119" s="387"/>
      <c r="H119" s="387"/>
      <c r="I119" s="387"/>
      <c r="J119" s="387"/>
      <c r="K119" s="371"/>
      <c r="L119" s="398"/>
      <c r="M119" s="376"/>
      <c r="N119" s="399"/>
      <c r="O119" s="400"/>
      <c r="P119" s="399"/>
      <c r="Q119" s="399"/>
      <c r="R119" s="400"/>
      <c r="S119" s="401"/>
      <c r="T119" s="398"/>
      <c r="U119" s="398"/>
      <c r="V119" s="389"/>
      <c r="W119" s="400"/>
      <c r="X119" s="389"/>
      <c r="Y119" s="389"/>
      <c r="Z119" s="400"/>
      <c r="AA119" s="393"/>
      <c r="AB119" s="331"/>
      <c r="AC119" s="331"/>
    </row>
    <row r="120" spans="1:29" x14ac:dyDescent="0.15">
      <c r="A120" s="371"/>
      <c r="B120" s="371"/>
      <c r="C120" s="373"/>
      <c r="D120" s="385"/>
      <c r="E120" s="384"/>
      <c r="F120" s="386"/>
      <c r="G120" s="387"/>
      <c r="H120" s="387"/>
      <c r="I120" s="387"/>
      <c r="J120" s="387"/>
      <c r="K120" s="331"/>
      <c r="L120" s="398"/>
      <c r="M120" s="398"/>
      <c r="N120" s="399"/>
      <c r="O120" s="400"/>
      <c r="P120" s="399"/>
      <c r="Q120" s="399"/>
      <c r="R120" s="404"/>
      <c r="S120" s="401"/>
      <c r="T120" s="405"/>
      <c r="U120" s="394"/>
      <c r="V120" s="389"/>
      <c r="W120" s="400"/>
      <c r="X120" s="389"/>
      <c r="Y120" s="389"/>
      <c r="Z120" s="400"/>
      <c r="AA120" s="383"/>
      <c r="AB120" s="331"/>
      <c r="AC120" s="331"/>
    </row>
    <row r="121" spans="1:29" x14ac:dyDescent="0.15">
      <c r="A121" s="371"/>
      <c r="B121" s="371"/>
      <c r="C121" s="373"/>
      <c r="D121" s="385"/>
      <c r="E121" s="384"/>
      <c r="F121" s="386"/>
      <c r="G121" s="387"/>
      <c r="H121" s="387"/>
      <c r="I121" s="387"/>
      <c r="J121" s="387"/>
      <c r="K121" s="371"/>
      <c r="L121" s="398"/>
      <c r="M121" s="376"/>
      <c r="N121" s="399"/>
      <c r="O121" s="400"/>
      <c r="P121" s="399"/>
      <c r="Q121" s="399"/>
      <c r="R121" s="400"/>
      <c r="S121" s="401"/>
      <c r="T121" s="406"/>
      <c r="U121" s="370"/>
      <c r="V121" s="389"/>
      <c r="W121" s="400"/>
      <c r="X121" s="389"/>
      <c r="Y121" s="389"/>
      <c r="Z121" s="400"/>
      <c r="AA121" s="393"/>
      <c r="AB121" s="331"/>
      <c r="AC121" s="331"/>
    </row>
    <row r="122" spans="1:29" x14ac:dyDescent="0.15">
      <c r="A122" s="371"/>
      <c r="B122" s="392"/>
      <c r="C122" s="373"/>
      <c r="D122" s="385"/>
      <c r="E122" s="384"/>
      <c r="F122" s="386"/>
      <c r="G122" s="387"/>
      <c r="H122" s="387"/>
      <c r="I122" s="387"/>
      <c r="J122" s="387"/>
      <c r="K122" s="371"/>
      <c r="L122" s="398"/>
      <c r="M122" s="376"/>
      <c r="N122" s="399"/>
      <c r="O122" s="400"/>
      <c r="P122" s="399"/>
      <c r="Q122" s="399"/>
      <c r="R122" s="400"/>
      <c r="S122" s="401"/>
      <c r="T122" s="402"/>
      <c r="U122" s="403"/>
      <c r="V122" s="389"/>
      <c r="W122" s="400"/>
      <c r="X122" s="389"/>
      <c r="Y122" s="389"/>
      <c r="Z122" s="400"/>
      <c r="AA122" s="393"/>
      <c r="AB122" s="331"/>
      <c r="AC122" s="331"/>
    </row>
    <row r="123" spans="1:29" x14ac:dyDescent="0.15">
      <c r="A123" s="371"/>
      <c r="B123" s="373"/>
      <c r="C123" s="373"/>
      <c r="D123" s="385"/>
      <c r="E123" s="384"/>
      <c r="F123" s="386"/>
      <c r="G123" s="387"/>
      <c r="H123" s="387"/>
      <c r="I123" s="387"/>
      <c r="J123" s="387"/>
      <c r="K123" s="371"/>
      <c r="L123" s="398"/>
      <c r="M123" s="398"/>
      <c r="N123" s="399"/>
      <c r="O123" s="400"/>
      <c r="P123" s="399"/>
      <c r="Q123" s="399"/>
      <c r="R123" s="400"/>
      <c r="S123" s="401"/>
      <c r="T123" s="398"/>
      <c r="U123" s="376"/>
      <c r="V123" s="389"/>
      <c r="W123" s="400"/>
      <c r="X123" s="389"/>
      <c r="Y123" s="389"/>
      <c r="Z123" s="400"/>
      <c r="AA123" s="393"/>
      <c r="AB123" s="331"/>
      <c r="AC123" s="331"/>
    </row>
    <row r="124" spans="1:29" x14ac:dyDescent="0.15">
      <c r="A124" s="371"/>
      <c r="B124" s="373"/>
      <c r="C124" s="373"/>
      <c r="D124" s="385"/>
      <c r="E124" s="384"/>
      <c r="F124" s="386"/>
      <c r="G124" s="387"/>
      <c r="H124" s="387"/>
      <c r="I124" s="387"/>
      <c r="J124" s="387"/>
      <c r="K124" s="371"/>
      <c r="L124" s="407"/>
      <c r="M124" s="407"/>
      <c r="N124" s="399"/>
      <c r="O124" s="400"/>
      <c r="P124" s="399"/>
      <c r="Q124" s="399"/>
      <c r="R124" s="400"/>
      <c r="S124" s="401"/>
      <c r="T124" s="402"/>
      <c r="U124" s="403"/>
      <c r="V124" s="389"/>
      <c r="W124" s="400"/>
      <c r="X124" s="389"/>
      <c r="Y124" s="389"/>
      <c r="Z124" s="400"/>
      <c r="AA124" s="393"/>
      <c r="AB124" s="331"/>
      <c r="AC124" s="331"/>
    </row>
    <row r="125" spans="1:29" x14ac:dyDescent="0.15">
      <c r="A125" s="371"/>
      <c r="B125" s="371"/>
      <c r="C125" s="392"/>
      <c r="D125" s="383"/>
      <c r="E125" s="384"/>
      <c r="F125" s="386"/>
      <c r="G125" s="371"/>
      <c r="H125" s="331"/>
      <c r="I125" s="331"/>
      <c r="J125" s="331"/>
      <c r="K125" s="371"/>
      <c r="L125" s="398"/>
      <c r="M125" s="398"/>
      <c r="N125" s="399"/>
      <c r="O125" s="400"/>
      <c r="P125" s="399"/>
      <c r="Q125" s="399"/>
      <c r="R125" s="400"/>
      <c r="S125" s="401"/>
      <c r="T125" s="398"/>
      <c r="U125" s="376"/>
      <c r="V125" s="389"/>
      <c r="W125" s="400"/>
      <c r="X125" s="389"/>
      <c r="Y125" s="389"/>
      <c r="Z125" s="400"/>
      <c r="AA125" s="393"/>
      <c r="AB125" s="331"/>
      <c r="AC125" s="331"/>
    </row>
    <row r="126" spans="1:29" x14ac:dyDescent="0.15">
      <c r="A126" s="371"/>
      <c r="B126" s="371"/>
      <c r="C126" s="392"/>
      <c r="D126" s="383"/>
      <c r="E126" s="384"/>
      <c r="F126" s="386"/>
      <c r="G126" s="371"/>
      <c r="H126" s="331"/>
      <c r="I126" s="331"/>
      <c r="J126" s="331"/>
      <c r="K126" s="371"/>
      <c r="L126" s="408"/>
      <c r="M126" s="408"/>
      <c r="N126" s="399"/>
      <c r="O126" s="400"/>
      <c r="P126" s="399"/>
      <c r="Q126" s="399"/>
      <c r="R126" s="400"/>
      <c r="S126" s="401"/>
      <c r="T126" s="398"/>
      <c r="U126" s="376"/>
      <c r="V126" s="389"/>
      <c r="W126" s="400"/>
      <c r="X126" s="389"/>
      <c r="Y126" s="389"/>
      <c r="Z126" s="400"/>
      <c r="AA126" s="393"/>
      <c r="AB126" s="331"/>
      <c r="AC126" s="331"/>
    </row>
    <row r="127" spans="1:29" x14ac:dyDescent="0.15">
      <c r="A127" s="371"/>
      <c r="B127" s="371"/>
      <c r="C127" s="392"/>
      <c r="D127" s="383"/>
      <c r="E127" s="384"/>
      <c r="F127" s="386"/>
      <c r="G127" s="387"/>
      <c r="H127" s="387"/>
      <c r="I127" s="387"/>
      <c r="J127" s="387"/>
      <c r="K127" s="371"/>
      <c r="L127" s="398"/>
      <c r="M127" s="398"/>
      <c r="N127" s="399"/>
      <c r="O127" s="400"/>
      <c r="P127" s="399"/>
      <c r="Q127" s="399"/>
      <c r="R127" s="400"/>
      <c r="S127" s="401"/>
      <c r="T127" s="402"/>
      <c r="U127" s="403"/>
      <c r="V127" s="389"/>
      <c r="W127" s="400"/>
      <c r="X127" s="389"/>
      <c r="Y127" s="389"/>
      <c r="Z127" s="400"/>
      <c r="AA127" s="393"/>
      <c r="AB127" s="331"/>
      <c r="AC127" s="331"/>
    </row>
    <row r="128" spans="1:29" x14ac:dyDescent="0.15">
      <c r="A128" s="371"/>
      <c r="B128" s="373"/>
      <c r="C128" s="373"/>
      <c r="D128" s="383"/>
      <c r="E128" s="384"/>
      <c r="F128" s="386"/>
      <c r="G128" s="387"/>
      <c r="H128" s="387"/>
      <c r="I128" s="387"/>
      <c r="J128" s="387"/>
      <c r="K128" s="331"/>
      <c r="L128" s="398"/>
      <c r="M128" s="398"/>
      <c r="N128" s="399"/>
      <c r="O128" s="400"/>
      <c r="P128" s="399"/>
      <c r="Q128" s="399"/>
      <c r="R128" s="400"/>
      <c r="S128" s="401"/>
      <c r="T128" s="398"/>
      <c r="U128" s="376"/>
      <c r="V128" s="389"/>
      <c r="W128" s="400"/>
      <c r="X128" s="389"/>
      <c r="Y128" s="389"/>
      <c r="Z128" s="400"/>
      <c r="AA128" s="393"/>
      <c r="AB128" s="331"/>
      <c r="AC128" s="331"/>
    </row>
    <row r="129" spans="1:29" x14ac:dyDescent="0.15">
      <c r="A129" s="373"/>
      <c r="B129" s="373"/>
      <c r="C129" s="373"/>
      <c r="D129" s="395"/>
      <c r="E129" s="384"/>
      <c r="F129" s="386"/>
      <c r="G129" s="409"/>
      <c r="H129" s="410"/>
      <c r="I129" s="387"/>
      <c r="J129" s="387"/>
      <c r="K129" s="331"/>
      <c r="L129" s="407"/>
      <c r="M129" s="407"/>
      <c r="N129" s="399"/>
      <c r="O129" s="400"/>
      <c r="P129" s="399"/>
      <c r="Q129" s="399"/>
      <c r="R129" s="400"/>
      <c r="S129" s="401"/>
      <c r="T129" s="405"/>
      <c r="U129" s="405"/>
      <c r="V129" s="389"/>
      <c r="W129" s="400"/>
      <c r="X129" s="389"/>
      <c r="Y129" s="389"/>
      <c r="Z129" s="400"/>
      <c r="AA129" s="383"/>
      <c r="AB129" s="331"/>
      <c r="AC129" s="331"/>
    </row>
    <row r="130" spans="1:29" x14ac:dyDescent="0.15">
      <c r="A130" s="373"/>
      <c r="B130" s="373"/>
      <c r="C130" s="373"/>
      <c r="D130" s="385"/>
      <c r="E130" s="384"/>
      <c r="F130" s="384"/>
      <c r="G130" s="387"/>
      <c r="H130" s="387"/>
      <c r="I130" s="387"/>
      <c r="J130" s="387"/>
      <c r="K130" s="331"/>
      <c r="L130" s="398"/>
      <c r="M130" s="398"/>
      <c r="N130" s="399"/>
      <c r="O130" s="400"/>
      <c r="P130" s="399"/>
      <c r="Q130" s="399"/>
      <c r="R130" s="400"/>
      <c r="S130" s="401"/>
      <c r="T130" s="408"/>
      <c r="U130" s="408"/>
      <c r="V130" s="389"/>
      <c r="W130" s="400"/>
      <c r="X130" s="389"/>
      <c r="Y130" s="389"/>
      <c r="Z130" s="400"/>
      <c r="AA130" s="393"/>
      <c r="AB130" s="331"/>
      <c r="AC130" s="331"/>
    </row>
    <row r="131" spans="1:29" x14ac:dyDescent="0.15">
      <c r="A131" s="373"/>
      <c r="B131" s="373"/>
      <c r="C131" s="373"/>
      <c r="D131" s="385"/>
      <c r="E131" s="384"/>
      <c r="F131" s="384"/>
      <c r="G131" s="387"/>
      <c r="H131" s="387"/>
      <c r="I131" s="387"/>
      <c r="J131" s="387"/>
      <c r="K131" s="331"/>
      <c r="L131" s="411"/>
      <c r="M131" s="411"/>
      <c r="N131" s="399"/>
      <c r="O131" s="400"/>
      <c r="P131" s="399"/>
      <c r="Q131" s="399"/>
      <c r="R131" s="400"/>
      <c r="S131" s="401"/>
      <c r="T131" s="398"/>
      <c r="U131" s="398"/>
      <c r="V131" s="389"/>
      <c r="W131" s="400"/>
      <c r="X131" s="389"/>
      <c r="Y131" s="389"/>
      <c r="Z131" s="400"/>
      <c r="AA131" s="393"/>
      <c r="AB131" s="331"/>
      <c r="AC131" s="331"/>
    </row>
    <row r="132" spans="1:29" x14ac:dyDescent="0.15">
      <c r="A132" s="412"/>
      <c r="B132" s="412"/>
      <c r="C132" s="412"/>
      <c r="D132" s="385"/>
      <c r="E132" s="384"/>
      <c r="F132" s="384"/>
      <c r="G132" s="387"/>
      <c r="H132" s="387"/>
      <c r="I132" s="387"/>
      <c r="J132" s="387"/>
      <c r="K132" s="331"/>
      <c r="L132" s="402"/>
      <c r="M132" s="402"/>
      <c r="N132" s="399"/>
      <c r="O132" s="400"/>
      <c r="P132" s="399"/>
      <c r="Q132" s="400"/>
      <c r="R132" s="400"/>
      <c r="S132" s="401"/>
      <c r="T132" s="398"/>
      <c r="U132" s="398"/>
      <c r="V132" s="389"/>
      <c r="W132" s="400"/>
      <c r="X132" s="389"/>
      <c r="Y132" s="389"/>
      <c r="Z132" s="400"/>
      <c r="AA132" s="393"/>
      <c r="AB132" s="331"/>
      <c r="AC132" s="331"/>
    </row>
    <row r="133" spans="1:29" x14ac:dyDescent="0.15">
      <c r="A133" s="371"/>
      <c r="B133" s="373"/>
      <c r="C133" s="373"/>
      <c r="D133" s="385"/>
      <c r="E133" s="384"/>
      <c r="F133" s="384"/>
      <c r="G133" s="387"/>
      <c r="H133" s="387"/>
      <c r="I133" s="387"/>
      <c r="J133" s="387"/>
      <c r="K133" s="371"/>
      <c r="L133" s="402"/>
      <c r="M133" s="402"/>
      <c r="N133" s="399"/>
      <c r="O133" s="400"/>
      <c r="P133" s="399"/>
      <c r="Q133" s="399"/>
      <c r="R133" s="400"/>
      <c r="S133" s="401"/>
      <c r="T133" s="398"/>
      <c r="U133" s="398"/>
      <c r="V133" s="389"/>
      <c r="W133" s="400"/>
      <c r="X133" s="389"/>
      <c r="Y133" s="389"/>
      <c r="Z133" s="400"/>
      <c r="AA133" s="393"/>
      <c r="AB133" s="331"/>
      <c r="AC133" s="331"/>
    </row>
    <row r="134" spans="1:29" x14ac:dyDescent="0.15">
      <c r="A134" s="371"/>
      <c r="B134" s="373"/>
      <c r="C134" s="373"/>
      <c r="D134" s="385"/>
      <c r="E134" s="384"/>
      <c r="F134" s="384"/>
      <c r="G134" s="387"/>
      <c r="H134" s="387"/>
      <c r="I134" s="387"/>
      <c r="J134" s="387"/>
      <c r="K134" s="371"/>
      <c r="L134" s="402"/>
      <c r="M134" s="402"/>
      <c r="N134" s="399"/>
      <c r="O134" s="400"/>
      <c r="P134" s="399"/>
      <c r="Q134" s="399"/>
      <c r="R134" s="400"/>
      <c r="S134" s="401"/>
      <c r="T134" s="398"/>
      <c r="U134" s="398"/>
      <c r="V134" s="389"/>
      <c r="W134" s="400"/>
      <c r="X134" s="389"/>
      <c r="Y134" s="389"/>
      <c r="Z134" s="400"/>
      <c r="AA134" s="393"/>
      <c r="AB134" s="331"/>
      <c r="AC134" s="331"/>
    </row>
    <row r="135" spans="1:29" x14ac:dyDescent="0.15">
      <c r="A135" s="373"/>
      <c r="B135" s="373"/>
      <c r="C135" s="373"/>
      <c r="D135" s="373"/>
      <c r="E135" s="373"/>
      <c r="F135" s="373"/>
      <c r="G135" s="373"/>
      <c r="H135" s="373"/>
      <c r="I135" s="371"/>
      <c r="J135" s="371"/>
      <c r="K135" s="371"/>
      <c r="L135" s="398"/>
      <c r="M135" s="398"/>
      <c r="N135" s="399"/>
      <c r="O135" s="400"/>
      <c r="P135" s="399"/>
      <c r="Q135" s="399"/>
      <c r="R135" s="400"/>
      <c r="S135" s="401"/>
      <c r="T135" s="398"/>
      <c r="U135" s="398"/>
      <c r="V135" s="389"/>
      <c r="W135" s="400"/>
      <c r="X135" s="389"/>
      <c r="Y135" s="389"/>
      <c r="Z135" s="400"/>
      <c r="AA135" s="393"/>
      <c r="AB135" s="331"/>
      <c r="AC135" s="331"/>
    </row>
    <row r="136" spans="1:29" x14ac:dyDescent="0.15">
      <c r="A136" s="373"/>
      <c r="B136" s="373"/>
      <c r="C136" s="387"/>
      <c r="D136" s="387"/>
      <c r="E136" s="387"/>
      <c r="F136" s="387"/>
      <c r="G136" s="387"/>
      <c r="H136" s="387"/>
      <c r="I136" s="387"/>
      <c r="J136" s="387"/>
      <c r="K136" s="371"/>
      <c r="L136" s="398"/>
      <c r="M136" s="398"/>
      <c r="N136" s="399"/>
      <c r="O136" s="413"/>
      <c r="P136" s="399"/>
      <c r="Q136" s="399"/>
      <c r="R136" s="413"/>
      <c r="S136" s="401"/>
      <c r="T136" s="398"/>
      <c r="U136" s="398"/>
      <c r="V136" s="389"/>
      <c r="W136" s="400"/>
      <c r="X136" s="389"/>
      <c r="Y136" s="389"/>
      <c r="Z136" s="400"/>
      <c r="AA136" s="393"/>
      <c r="AB136" s="331"/>
      <c r="AC136" s="331"/>
    </row>
    <row r="137" spans="1:29" x14ac:dyDescent="0.15">
      <c r="A137" s="373"/>
      <c r="B137" s="373"/>
      <c r="C137" s="387"/>
      <c r="D137" s="387"/>
      <c r="E137" s="387"/>
      <c r="F137" s="387"/>
      <c r="G137" s="387"/>
      <c r="H137" s="387"/>
      <c r="I137" s="387"/>
      <c r="J137" s="387"/>
      <c r="K137" s="371"/>
      <c r="L137" s="408"/>
      <c r="M137" s="408"/>
      <c r="N137" s="399"/>
      <c r="O137" s="400"/>
      <c r="P137" s="399"/>
      <c r="Q137" s="399"/>
      <c r="R137" s="400"/>
      <c r="S137" s="401"/>
      <c r="T137" s="398"/>
      <c r="U137" s="398"/>
      <c r="V137" s="389"/>
      <c r="W137" s="400"/>
      <c r="X137" s="389"/>
      <c r="Y137" s="389"/>
      <c r="Z137" s="400"/>
      <c r="AA137" s="393"/>
      <c r="AB137" s="331"/>
      <c r="AC137" s="331"/>
    </row>
    <row r="138" spans="1:29" x14ac:dyDescent="0.15">
      <c r="A138" s="373"/>
      <c r="B138" s="373"/>
      <c r="C138" s="387"/>
      <c r="D138" s="387"/>
      <c r="E138" s="387"/>
      <c r="F138" s="387"/>
      <c r="G138" s="387"/>
      <c r="H138" s="387"/>
      <c r="I138" s="387"/>
      <c r="J138" s="387"/>
      <c r="K138" s="371"/>
      <c r="L138" s="398"/>
      <c r="M138" s="398"/>
      <c r="N138" s="399"/>
      <c r="O138" s="400"/>
      <c r="P138" s="399"/>
      <c r="Q138" s="399"/>
      <c r="R138" s="400"/>
      <c r="S138" s="401"/>
      <c r="T138" s="408"/>
      <c r="U138" s="408"/>
      <c r="V138" s="389"/>
      <c r="W138" s="400"/>
      <c r="X138" s="389"/>
      <c r="Y138" s="389"/>
      <c r="Z138" s="400"/>
      <c r="AA138" s="393"/>
      <c r="AB138" s="331"/>
      <c r="AC138" s="331"/>
    </row>
    <row r="139" spans="1:29" x14ac:dyDescent="0.15">
      <c r="A139" s="373"/>
      <c r="B139" s="373"/>
      <c r="C139" s="387"/>
      <c r="D139" s="387"/>
      <c r="E139" s="387"/>
      <c r="F139" s="387"/>
      <c r="G139" s="387"/>
      <c r="H139" s="387"/>
      <c r="I139" s="387"/>
      <c r="J139" s="387"/>
      <c r="K139" s="371"/>
      <c r="L139" s="398"/>
      <c r="M139" s="398"/>
      <c r="N139" s="399"/>
      <c r="O139" s="400"/>
      <c r="P139" s="399"/>
      <c r="Q139" s="399"/>
      <c r="R139" s="400"/>
      <c r="S139" s="401"/>
      <c r="T139" s="414"/>
      <c r="U139" s="415"/>
      <c r="V139" s="394"/>
      <c r="W139" s="394"/>
      <c r="X139" s="375"/>
      <c r="Y139" s="375"/>
      <c r="Z139" s="375"/>
      <c r="AA139" s="383"/>
      <c r="AB139" s="331"/>
      <c r="AC139" s="331"/>
    </row>
    <row r="140" spans="1:29" x14ac:dyDescent="0.15">
      <c r="A140" s="331"/>
      <c r="B140" s="331"/>
      <c r="C140" s="331"/>
      <c r="D140" s="331"/>
      <c r="E140" s="331"/>
      <c r="F140" s="331"/>
      <c r="G140" s="331"/>
      <c r="H140" s="331"/>
      <c r="I140" s="331"/>
      <c r="J140" s="331"/>
      <c r="K140" s="331"/>
      <c r="L140" s="331"/>
      <c r="M140" s="331"/>
      <c r="N140" s="331"/>
      <c r="O140" s="331"/>
      <c r="P140" s="331"/>
      <c r="Q140" s="331"/>
      <c r="R140" s="331"/>
      <c r="S140" s="331"/>
      <c r="T140" s="331"/>
      <c r="U140" s="331"/>
      <c r="V140" s="331"/>
      <c r="W140" s="331"/>
      <c r="X140" s="331"/>
      <c r="Y140" s="331"/>
      <c r="Z140" s="331"/>
      <c r="AA140" s="331"/>
      <c r="AB140" s="331"/>
      <c r="AC140" s="331"/>
    </row>
    <row r="141" spans="1:29" x14ac:dyDescent="0.15">
      <c r="A141" s="331"/>
      <c r="B141" s="331"/>
      <c r="C141" s="331"/>
      <c r="D141" s="331"/>
      <c r="E141" s="331"/>
      <c r="F141" s="331"/>
      <c r="G141" s="331"/>
      <c r="H141" s="331"/>
      <c r="I141" s="331"/>
      <c r="J141" s="331"/>
      <c r="K141" s="331"/>
      <c r="L141" s="331"/>
      <c r="M141" s="331"/>
      <c r="N141" s="331"/>
      <c r="O141" s="331"/>
      <c r="P141" s="331"/>
      <c r="Q141" s="331"/>
      <c r="R141" s="331"/>
      <c r="S141" s="331"/>
      <c r="T141" s="331"/>
      <c r="U141" s="331"/>
      <c r="V141" s="331"/>
      <c r="W141" s="331"/>
      <c r="X141" s="331"/>
      <c r="Y141" s="331"/>
      <c r="Z141" s="331"/>
      <c r="AA141" s="331"/>
      <c r="AB141" s="331"/>
      <c r="AC141" s="331"/>
    </row>
    <row r="142" spans="1:29" x14ac:dyDescent="0.15">
      <c r="A142" s="331"/>
      <c r="B142" s="331"/>
      <c r="C142" s="331"/>
      <c r="D142" s="331"/>
      <c r="E142" s="331"/>
      <c r="F142" s="331"/>
      <c r="G142" s="331"/>
      <c r="H142" s="331"/>
      <c r="I142" s="331"/>
      <c r="J142" s="331"/>
      <c r="K142" s="331"/>
      <c r="L142" s="331"/>
      <c r="M142" s="331"/>
      <c r="N142" s="331"/>
      <c r="O142" s="331"/>
      <c r="P142" s="331"/>
      <c r="Q142" s="331"/>
      <c r="R142" s="331"/>
      <c r="S142" s="331"/>
      <c r="T142" s="331"/>
      <c r="U142" s="331"/>
      <c r="V142" s="331"/>
      <c r="W142" s="331"/>
      <c r="X142" s="331"/>
      <c r="Y142" s="331"/>
      <c r="Z142" s="331"/>
      <c r="AA142" s="331"/>
      <c r="AB142" s="331"/>
      <c r="AC142" s="331"/>
    </row>
    <row r="143" spans="1:29" x14ac:dyDescent="0.15">
      <c r="A143" s="331"/>
      <c r="B143" s="331"/>
      <c r="C143" s="331"/>
      <c r="D143" s="331"/>
      <c r="E143" s="331"/>
      <c r="F143" s="331"/>
      <c r="G143" s="331"/>
      <c r="H143" s="331"/>
      <c r="I143" s="331"/>
      <c r="J143" s="331"/>
      <c r="K143" s="331"/>
      <c r="L143" s="331"/>
      <c r="M143" s="331"/>
      <c r="N143" s="331"/>
      <c r="O143" s="331"/>
      <c r="P143" s="331"/>
      <c r="Q143" s="331"/>
      <c r="R143" s="331"/>
      <c r="S143" s="331"/>
      <c r="T143" s="331"/>
      <c r="U143" s="331"/>
      <c r="V143" s="331"/>
      <c r="W143" s="331"/>
      <c r="X143" s="331"/>
      <c r="Y143" s="331"/>
      <c r="Z143" s="331"/>
      <c r="AA143" s="331"/>
      <c r="AB143" s="331"/>
      <c r="AC143" s="331"/>
    </row>
    <row r="144" spans="1:29" x14ac:dyDescent="0.15">
      <c r="A144" s="331"/>
      <c r="B144" s="331"/>
      <c r="C144" s="331"/>
      <c r="D144" s="331"/>
      <c r="E144" s="331"/>
      <c r="F144" s="331"/>
      <c r="G144" s="331"/>
      <c r="H144" s="331"/>
      <c r="I144" s="331"/>
      <c r="J144" s="331"/>
      <c r="K144" s="331"/>
      <c r="L144" s="331"/>
      <c r="M144" s="331"/>
      <c r="N144" s="331"/>
      <c r="O144" s="331"/>
      <c r="P144" s="331"/>
      <c r="Q144" s="331"/>
      <c r="R144" s="331"/>
      <c r="S144" s="331"/>
      <c r="T144" s="331"/>
      <c r="U144" s="331"/>
      <c r="V144" s="331"/>
      <c r="W144" s="331"/>
      <c r="X144" s="331"/>
      <c r="Y144" s="331"/>
      <c r="Z144" s="331"/>
      <c r="AA144" s="331"/>
      <c r="AB144" s="331"/>
      <c r="AC144" s="331"/>
    </row>
    <row r="145" spans="1:29" x14ac:dyDescent="0.15">
      <c r="A145" s="331"/>
      <c r="B145" s="331"/>
      <c r="C145" s="331"/>
      <c r="D145" s="331"/>
      <c r="E145" s="331"/>
      <c r="F145" s="331"/>
      <c r="G145" s="331"/>
      <c r="H145" s="331"/>
      <c r="I145" s="331"/>
      <c r="J145" s="331"/>
      <c r="K145" s="331"/>
      <c r="L145" s="331"/>
      <c r="M145" s="331"/>
      <c r="N145" s="331"/>
      <c r="O145" s="331"/>
      <c r="P145" s="331"/>
      <c r="Q145" s="331"/>
      <c r="R145" s="331"/>
      <c r="S145" s="331"/>
      <c r="T145" s="331"/>
      <c r="U145" s="331"/>
      <c r="V145" s="331"/>
      <c r="W145" s="331"/>
      <c r="X145" s="331"/>
      <c r="Y145" s="331"/>
      <c r="Z145" s="331"/>
      <c r="AA145" s="331"/>
      <c r="AB145" s="331"/>
      <c r="AC145" s="331"/>
    </row>
    <row r="146" spans="1:29" x14ac:dyDescent="0.15">
      <c r="A146" s="331"/>
      <c r="B146" s="331"/>
      <c r="C146" s="331"/>
      <c r="D146" s="331"/>
      <c r="E146" s="331"/>
      <c r="F146" s="331"/>
      <c r="G146" s="331"/>
      <c r="H146" s="331"/>
      <c r="I146" s="331"/>
      <c r="J146" s="331"/>
      <c r="K146" s="331"/>
      <c r="L146" s="331"/>
      <c r="M146" s="331"/>
      <c r="N146" s="331"/>
      <c r="O146" s="331"/>
      <c r="P146" s="331"/>
      <c r="Q146" s="331"/>
      <c r="R146" s="331"/>
      <c r="S146" s="331"/>
      <c r="T146" s="331"/>
      <c r="U146" s="331"/>
      <c r="V146" s="331"/>
      <c r="W146" s="331"/>
      <c r="X146" s="331"/>
      <c r="Y146" s="331"/>
      <c r="Z146" s="331"/>
      <c r="AA146" s="331"/>
      <c r="AB146" s="331"/>
      <c r="AC146" s="331"/>
    </row>
    <row r="147" spans="1:29" x14ac:dyDescent="0.15">
      <c r="A147" s="331"/>
      <c r="B147" s="331"/>
      <c r="C147" s="331"/>
      <c r="D147" s="331"/>
      <c r="E147" s="331"/>
      <c r="F147" s="331"/>
      <c r="G147" s="331"/>
      <c r="H147" s="331"/>
      <c r="I147" s="331"/>
      <c r="J147" s="331"/>
      <c r="K147" s="331"/>
      <c r="L147" s="331"/>
      <c r="M147" s="331"/>
      <c r="N147" s="331"/>
      <c r="O147" s="331"/>
      <c r="P147" s="331"/>
      <c r="Q147" s="331"/>
      <c r="R147" s="331"/>
      <c r="S147" s="331"/>
      <c r="T147" s="331"/>
      <c r="U147" s="331"/>
      <c r="V147" s="331"/>
      <c r="W147" s="331"/>
      <c r="X147" s="331"/>
      <c r="Y147" s="331"/>
      <c r="Z147" s="331"/>
      <c r="AA147" s="331"/>
      <c r="AB147" s="331"/>
      <c r="AC147" s="331"/>
    </row>
    <row r="148" spans="1:29" x14ac:dyDescent="0.15">
      <c r="A148" s="331"/>
      <c r="B148" s="331"/>
      <c r="C148" s="331"/>
      <c r="D148" s="331"/>
      <c r="E148" s="331"/>
      <c r="F148" s="331"/>
      <c r="G148" s="331"/>
      <c r="H148" s="331"/>
      <c r="I148" s="331"/>
      <c r="J148" s="331"/>
      <c r="K148" s="331"/>
      <c r="L148" s="331"/>
      <c r="M148" s="331"/>
      <c r="N148" s="331"/>
      <c r="O148" s="331"/>
      <c r="P148" s="331"/>
      <c r="Q148" s="331"/>
      <c r="R148" s="331"/>
      <c r="S148" s="331"/>
      <c r="T148" s="331"/>
      <c r="U148" s="331"/>
      <c r="V148" s="331"/>
      <c r="W148" s="331"/>
      <c r="X148" s="331"/>
      <c r="Y148" s="331"/>
      <c r="Z148" s="331"/>
      <c r="AA148" s="331"/>
      <c r="AB148" s="331"/>
      <c r="AC148" s="331"/>
    </row>
    <row r="149" spans="1:29" x14ac:dyDescent="0.15">
      <c r="A149" s="331"/>
      <c r="B149" s="331"/>
      <c r="C149" s="331"/>
      <c r="D149" s="331"/>
      <c r="E149" s="331"/>
      <c r="F149" s="331"/>
      <c r="G149" s="331"/>
      <c r="H149" s="331"/>
      <c r="I149" s="331"/>
      <c r="J149" s="331"/>
      <c r="K149" s="331"/>
      <c r="L149" s="331"/>
      <c r="M149" s="331"/>
      <c r="N149" s="331"/>
      <c r="O149" s="331"/>
      <c r="P149" s="331"/>
      <c r="Q149" s="331"/>
      <c r="R149" s="331"/>
      <c r="S149" s="331"/>
      <c r="T149" s="331"/>
      <c r="U149" s="331"/>
      <c r="V149" s="331"/>
      <c r="W149" s="331"/>
      <c r="X149" s="331"/>
      <c r="Y149" s="331"/>
      <c r="Z149" s="331"/>
      <c r="AA149" s="331"/>
      <c r="AB149" s="331"/>
      <c r="AC149" s="331"/>
    </row>
    <row r="150" spans="1:29" x14ac:dyDescent="0.15">
      <c r="A150" s="331"/>
      <c r="B150" s="331"/>
      <c r="C150" s="331"/>
      <c r="D150" s="331"/>
      <c r="E150" s="331"/>
      <c r="F150" s="331"/>
      <c r="G150" s="331"/>
      <c r="H150" s="331"/>
      <c r="I150" s="331"/>
      <c r="J150" s="331"/>
      <c r="K150" s="331"/>
      <c r="L150" s="331"/>
      <c r="M150" s="331"/>
      <c r="N150" s="331"/>
      <c r="O150" s="331"/>
      <c r="P150" s="331"/>
      <c r="Q150" s="331"/>
      <c r="R150" s="331"/>
      <c r="S150" s="331"/>
      <c r="T150" s="331"/>
      <c r="U150" s="331"/>
      <c r="V150" s="331"/>
      <c r="W150" s="331"/>
      <c r="X150" s="331"/>
      <c r="Y150" s="331"/>
      <c r="Z150" s="331"/>
      <c r="AA150" s="331"/>
      <c r="AB150" s="331"/>
      <c r="AC150" s="331"/>
    </row>
    <row r="151" spans="1:29" x14ac:dyDescent="0.15">
      <c r="A151" s="331"/>
      <c r="B151" s="331"/>
      <c r="C151" s="331"/>
      <c r="D151" s="331"/>
      <c r="E151" s="331"/>
      <c r="F151" s="331"/>
      <c r="G151" s="331"/>
      <c r="H151" s="331"/>
      <c r="I151" s="331"/>
      <c r="J151" s="331"/>
      <c r="K151" s="331"/>
      <c r="L151" s="331"/>
      <c r="M151" s="331"/>
      <c r="N151" s="331"/>
      <c r="O151" s="331"/>
      <c r="P151" s="331"/>
      <c r="Q151" s="331"/>
      <c r="R151" s="331"/>
      <c r="S151" s="331"/>
      <c r="T151" s="331"/>
      <c r="U151" s="331"/>
      <c r="V151" s="331"/>
      <c r="W151" s="331"/>
      <c r="X151" s="331"/>
      <c r="Y151" s="331"/>
      <c r="Z151" s="331"/>
      <c r="AA151" s="331"/>
      <c r="AB151" s="331"/>
      <c r="AC151" s="331"/>
    </row>
    <row r="152" spans="1:29" x14ac:dyDescent="0.15">
      <c r="A152" s="331"/>
      <c r="B152" s="331"/>
      <c r="C152" s="331"/>
      <c r="D152" s="331"/>
      <c r="E152" s="331"/>
      <c r="F152" s="331"/>
      <c r="G152" s="331"/>
      <c r="H152" s="331"/>
      <c r="I152" s="331"/>
      <c r="J152" s="331"/>
      <c r="K152" s="331"/>
      <c r="L152" s="331"/>
      <c r="M152" s="331"/>
      <c r="N152" s="331"/>
      <c r="O152" s="331"/>
      <c r="P152" s="331"/>
      <c r="Q152" s="331"/>
      <c r="R152" s="331"/>
      <c r="S152" s="331"/>
      <c r="T152" s="331"/>
      <c r="U152" s="331"/>
      <c r="V152" s="331"/>
      <c r="W152" s="331"/>
      <c r="X152" s="331"/>
      <c r="Y152" s="331"/>
      <c r="Z152" s="331"/>
      <c r="AA152" s="331"/>
      <c r="AB152" s="331"/>
      <c r="AC152" s="331"/>
    </row>
    <row r="153" spans="1:29" x14ac:dyDescent="0.15">
      <c r="A153" s="331"/>
      <c r="B153" s="331"/>
      <c r="C153" s="331"/>
      <c r="D153" s="331"/>
      <c r="E153" s="331"/>
      <c r="F153" s="331"/>
      <c r="G153" s="331"/>
      <c r="H153" s="331"/>
      <c r="I153" s="331"/>
      <c r="J153" s="331"/>
      <c r="K153" s="331"/>
      <c r="L153" s="331"/>
      <c r="M153" s="331"/>
      <c r="N153" s="331"/>
      <c r="O153" s="331"/>
      <c r="P153" s="331"/>
      <c r="Q153" s="331"/>
      <c r="R153" s="331"/>
      <c r="S153" s="331"/>
      <c r="T153" s="331"/>
      <c r="U153" s="331"/>
      <c r="V153" s="331"/>
      <c r="W153" s="331"/>
      <c r="X153" s="331"/>
      <c r="Y153" s="331"/>
      <c r="Z153" s="331"/>
      <c r="AA153" s="331"/>
      <c r="AB153" s="331"/>
      <c r="AC153" s="331"/>
    </row>
    <row r="154" spans="1:29" x14ac:dyDescent="0.15">
      <c r="A154" s="331"/>
      <c r="B154" s="331"/>
      <c r="C154" s="331"/>
      <c r="D154" s="331"/>
      <c r="E154" s="331"/>
      <c r="F154" s="331"/>
      <c r="G154" s="331"/>
      <c r="H154" s="331"/>
      <c r="I154" s="331"/>
      <c r="J154" s="331"/>
      <c r="K154" s="331"/>
      <c r="L154" s="331"/>
      <c r="M154" s="331"/>
      <c r="N154" s="331"/>
      <c r="O154" s="331"/>
      <c r="P154" s="331"/>
      <c r="Q154" s="331"/>
      <c r="R154" s="331"/>
      <c r="S154" s="331"/>
      <c r="T154" s="331"/>
      <c r="U154" s="331"/>
      <c r="V154" s="331"/>
      <c r="W154" s="331"/>
      <c r="X154" s="331"/>
      <c r="Y154" s="331"/>
      <c r="Z154" s="331"/>
      <c r="AA154" s="331"/>
      <c r="AB154" s="331"/>
      <c r="AC154" s="331"/>
    </row>
    <row r="155" spans="1:29" x14ac:dyDescent="0.15">
      <c r="A155" s="331"/>
      <c r="B155" s="331"/>
      <c r="C155" s="331"/>
      <c r="D155" s="331"/>
      <c r="E155" s="331"/>
      <c r="F155" s="331"/>
      <c r="G155" s="331"/>
      <c r="H155" s="331"/>
      <c r="I155" s="331"/>
      <c r="J155" s="331"/>
      <c r="K155" s="331"/>
      <c r="L155" s="331"/>
      <c r="M155" s="331"/>
      <c r="N155" s="331"/>
      <c r="O155" s="331"/>
      <c r="P155" s="331"/>
      <c r="Q155" s="331"/>
      <c r="R155" s="331"/>
      <c r="S155" s="331"/>
      <c r="T155" s="331"/>
      <c r="U155" s="331"/>
      <c r="V155" s="331"/>
      <c r="W155" s="331"/>
      <c r="X155" s="331"/>
      <c r="Y155" s="331"/>
      <c r="Z155" s="331"/>
      <c r="AA155" s="331"/>
      <c r="AB155" s="331"/>
      <c r="AC155" s="331"/>
    </row>
    <row r="156" spans="1:29" x14ac:dyDescent="0.15">
      <c r="A156" s="331"/>
      <c r="B156" s="331"/>
      <c r="C156" s="331"/>
      <c r="D156" s="331"/>
      <c r="E156" s="331"/>
      <c r="F156" s="331"/>
      <c r="G156" s="331"/>
      <c r="H156" s="331"/>
      <c r="I156" s="331"/>
      <c r="J156" s="331"/>
      <c r="K156" s="331"/>
      <c r="L156" s="331"/>
      <c r="M156" s="331"/>
      <c r="N156" s="331"/>
      <c r="O156" s="331"/>
      <c r="P156" s="331"/>
      <c r="Q156" s="331"/>
      <c r="R156" s="331"/>
      <c r="S156" s="331"/>
      <c r="T156" s="331"/>
      <c r="U156" s="331"/>
      <c r="V156" s="331"/>
      <c r="W156" s="331"/>
      <c r="X156" s="331"/>
      <c r="Y156" s="331"/>
      <c r="Z156" s="331"/>
      <c r="AA156" s="331"/>
      <c r="AB156" s="331"/>
      <c r="AC156" s="331"/>
    </row>
    <row r="157" spans="1:29" x14ac:dyDescent="0.15">
      <c r="A157" s="331"/>
      <c r="B157" s="331"/>
      <c r="C157" s="331"/>
      <c r="D157" s="331"/>
      <c r="E157" s="331"/>
      <c r="F157" s="331"/>
      <c r="G157" s="331"/>
      <c r="H157" s="331"/>
      <c r="I157" s="331"/>
      <c r="J157" s="331"/>
      <c r="K157" s="331"/>
      <c r="L157" s="331"/>
      <c r="M157" s="331"/>
      <c r="N157" s="331"/>
      <c r="O157" s="331"/>
      <c r="P157" s="331"/>
      <c r="Q157" s="331"/>
      <c r="R157" s="331"/>
      <c r="S157" s="331"/>
      <c r="T157" s="331"/>
      <c r="U157" s="331"/>
      <c r="V157" s="331"/>
      <c r="W157" s="331"/>
      <c r="X157" s="331"/>
      <c r="Y157" s="331"/>
      <c r="Z157" s="331"/>
      <c r="AA157" s="331"/>
      <c r="AB157" s="331"/>
      <c r="AC157" s="331"/>
    </row>
    <row r="158" spans="1:29" x14ac:dyDescent="0.15">
      <c r="A158" s="331"/>
      <c r="B158" s="331"/>
      <c r="C158" s="331"/>
      <c r="D158" s="331"/>
      <c r="E158" s="331"/>
      <c r="F158" s="331"/>
      <c r="G158" s="331"/>
      <c r="H158" s="331"/>
      <c r="I158" s="331"/>
      <c r="J158" s="331"/>
      <c r="K158" s="331"/>
      <c r="L158" s="331"/>
      <c r="M158" s="331"/>
      <c r="N158" s="331"/>
      <c r="O158" s="331"/>
      <c r="P158" s="331"/>
      <c r="Q158" s="331"/>
      <c r="R158" s="331"/>
      <c r="S158" s="331"/>
      <c r="T158" s="331"/>
      <c r="U158" s="331"/>
      <c r="V158" s="331"/>
      <c r="W158" s="331"/>
      <c r="X158" s="331"/>
      <c r="Y158" s="331"/>
      <c r="Z158" s="331"/>
      <c r="AA158" s="331"/>
      <c r="AB158" s="331"/>
      <c r="AC158" s="331"/>
    </row>
    <row r="159" spans="1:29" x14ac:dyDescent="0.15">
      <c r="A159" s="331"/>
      <c r="B159" s="331"/>
      <c r="C159" s="331"/>
      <c r="D159" s="331"/>
      <c r="E159" s="331"/>
      <c r="F159" s="331"/>
      <c r="G159" s="331"/>
      <c r="H159" s="331"/>
      <c r="I159" s="331"/>
      <c r="J159" s="331"/>
      <c r="K159" s="331"/>
      <c r="L159" s="331"/>
      <c r="M159" s="331"/>
      <c r="N159" s="331"/>
      <c r="O159" s="331"/>
      <c r="P159" s="331"/>
      <c r="Q159" s="331"/>
      <c r="R159" s="331"/>
      <c r="S159" s="331"/>
      <c r="T159" s="331"/>
      <c r="U159" s="331"/>
      <c r="V159" s="331"/>
      <c r="W159" s="331"/>
      <c r="X159" s="331"/>
      <c r="Y159" s="331"/>
      <c r="Z159" s="331"/>
      <c r="AA159" s="331"/>
      <c r="AB159" s="331"/>
      <c r="AC159" s="331"/>
    </row>
    <row r="160" spans="1:29" x14ac:dyDescent="0.15">
      <c r="A160" s="331"/>
      <c r="B160" s="331"/>
      <c r="C160" s="331"/>
      <c r="D160" s="331"/>
      <c r="E160" s="331"/>
      <c r="F160" s="331"/>
      <c r="G160" s="331"/>
      <c r="H160" s="331"/>
      <c r="I160" s="331"/>
      <c r="J160" s="331"/>
      <c r="K160" s="331"/>
      <c r="L160" s="331"/>
      <c r="M160" s="331"/>
      <c r="N160" s="331"/>
      <c r="O160" s="331"/>
      <c r="P160" s="331"/>
      <c r="Q160" s="331"/>
      <c r="R160" s="331"/>
      <c r="S160" s="331"/>
      <c r="T160" s="331"/>
      <c r="U160" s="331"/>
      <c r="V160" s="331"/>
      <c r="W160" s="331"/>
      <c r="X160" s="331"/>
      <c r="Y160" s="331"/>
      <c r="Z160" s="331"/>
      <c r="AA160" s="331"/>
      <c r="AB160" s="331"/>
      <c r="AC160" s="331"/>
    </row>
    <row r="161" spans="1:29" x14ac:dyDescent="0.15">
      <c r="A161" s="331"/>
      <c r="B161" s="331"/>
      <c r="C161" s="331"/>
      <c r="D161" s="331"/>
      <c r="E161" s="331"/>
      <c r="F161" s="331"/>
      <c r="G161" s="331"/>
      <c r="H161" s="331"/>
      <c r="I161" s="331"/>
      <c r="J161" s="331"/>
      <c r="K161" s="331"/>
      <c r="L161" s="331"/>
      <c r="M161" s="331"/>
      <c r="N161" s="331"/>
      <c r="O161" s="331"/>
      <c r="P161" s="331"/>
      <c r="Q161" s="331"/>
      <c r="R161" s="331"/>
      <c r="S161" s="331"/>
      <c r="T161" s="331"/>
      <c r="U161" s="331"/>
      <c r="V161" s="331"/>
      <c r="W161" s="331"/>
      <c r="X161" s="331"/>
      <c r="Y161" s="331"/>
      <c r="Z161" s="331"/>
      <c r="AA161" s="331"/>
      <c r="AB161" s="331"/>
      <c r="AC161" s="331"/>
    </row>
    <row r="162" spans="1:29" x14ac:dyDescent="0.15">
      <c r="A162" s="331"/>
      <c r="B162" s="331"/>
      <c r="C162" s="331"/>
      <c r="D162" s="331"/>
      <c r="E162" s="331"/>
      <c r="F162" s="331"/>
      <c r="G162" s="331"/>
      <c r="H162" s="331"/>
      <c r="I162" s="331"/>
      <c r="J162" s="331"/>
      <c r="K162" s="331"/>
      <c r="L162" s="331"/>
      <c r="M162" s="331"/>
      <c r="N162" s="331"/>
      <c r="O162" s="331"/>
      <c r="P162" s="331"/>
      <c r="Q162" s="331"/>
      <c r="R162" s="331"/>
      <c r="S162" s="331"/>
      <c r="T162" s="331"/>
      <c r="U162" s="331"/>
      <c r="V162" s="331"/>
      <c r="W162" s="331"/>
      <c r="X162" s="331"/>
      <c r="Y162" s="331"/>
      <c r="Z162" s="331"/>
      <c r="AA162" s="331"/>
      <c r="AB162" s="331"/>
      <c r="AC162" s="331"/>
    </row>
    <row r="163" spans="1:29" x14ac:dyDescent="0.15">
      <c r="A163" s="331"/>
      <c r="B163" s="331"/>
      <c r="C163" s="331"/>
      <c r="D163" s="331"/>
      <c r="E163" s="331"/>
      <c r="F163" s="331"/>
      <c r="G163" s="331"/>
      <c r="H163" s="331"/>
      <c r="I163" s="331"/>
      <c r="J163" s="331"/>
      <c r="K163" s="331"/>
      <c r="L163" s="331"/>
      <c r="M163" s="331"/>
      <c r="N163" s="331"/>
      <c r="O163" s="331"/>
      <c r="P163" s="331"/>
      <c r="Q163" s="331"/>
      <c r="R163" s="331"/>
      <c r="S163" s="331"/>
      <c r="T163" s="331"/>
      <c r="U163" s="331"/>
      <c r="V163" s="331"/>
      <c r="W163" s="331"/>
      <c r="X163" s="331"/>
      <c r="Y163" s="331"/>
      <c r="Z163" s="331"/>
      <c r="AA163" s="331"/>
      <c r="AB163" s="331"/>
      <c r="AC163" s="331"/>
    </row>
    <row r="164" spans="1:29" x14ac:dyDescent="0.15">
      <c r="A164" s="331"/>
      <c r="B164" s="331"/>
      <c r="C164" s="331"/>
      <c r="D164" s="331"/>
      <c r="E164" s="331"/>
      <c r="F164" s="331"/>
      <c r="G164" s="331"/>
      <c r="H164" s="331"/>
      <c r="I164" s="331"/>
      <c r="J164" s="331"/>
      <c r="K164" s="331"/>
      <c r="L164" s="331"/>
      <c r="M164" s="331"/>
      <c r="N164" s="331"/>
      <c r="O164" s="331"/>
      <c r="P164" s="331"/>
      <c r="Q164" s="331"/>
      <c r="R164" s="331"/>
      <c r="S164" s="331"/>
      <c r="T164" s="331"/>
      <c r="U164" s="331"/>
      <c r="V164" s="331"/>
      <c r="W164" s="331"/>
      <c r="X164" s="331"/>
      <c r="Y164" s="331"/>
      <c r="Z164" s="331"/>
      <c r="AA164" s="331"/>
      <c r="AB164" s="331"/>
      <c r="AC164" s="331"/>
    </row>
    <row r="165" spans="1:29" x14ac:dyDescent="0.15">
      <c r="A165" s="331"/>
      <c r="B165" s="331"/>
      <c r="C165" s="331"/>
      <c r="D165" s="331"/>
      <c r="E165" s="331"/>
      <c r="F165" s="331"/>
      <c r="G165" s="331"/>
      <c r="H165" s="331"/>
      <c r="I165" s="331"/>
      <c r="J165" s="331"/>
      <c r="K165" s="331"/>
      <c r="L165" s="331"/>
      <c r="M165" s="331"/>
      <c r="N165" s="331"/>
      <c r="O165" s="331"/>
      <c r="P165" s="331"/>
      <c r="Q165" s="331"/>
      <c r="R165" s="331"/>
      <c r="S165" s="331"/>
      <c r="T165" s="331"/>
      <c r="U165" s="331"/>
      <c r="V165" s="331"/>
      <c r="W165" s="331"/>
      <c r="X165" s="331"/>
      <c r="Y165" s="331"/>
      <c r="Z165" s="331"/>
      <c r="AA165" s="331"/>
      <c r="AB165" s="331"/>
      <c r="AC165" s="331"/>
    </row>
    <row r="166" spans="1:29" x14ac:dyDescent="0.15">
      <c r="A166" s="331"/>
      <c r="B166" s="331"/>
      <c r="C166" s="331"/>
      <c r="D166" s="331"/>
      <c r="E166" s="331"/>
      <c r="F166" s="331"/>
      <c r="G166" s="331"/>
      <c r="H166" s="331"/>
      <c r="I166" s="331"/>
      <c r="J166" s="331"/>
      <c r="K166" s="331"/>
      <c r="L166" s="331"/>
      <c r="M166" s="331"/>
      <c r="N166" s="331"/>
      <c r="O166" s="331"/>
      <c r="P166" s="331"/>
      <c r="Q166" s="331"/>
      <c r="R166" s="331"/>
      <c r="S166" s="331"/>
      <c r="T166" s="331"/>
      <c r="U166" s="331"/>
      <c r="V166" s="331"/>
      <c r="W166" s="331"/>
      <c r="X166" s="331"/>
      <c r="Y166" s="331"/>
      <c r="Z166" s="331"/>
      <c r="AA166" s="331"/>
      <c r="AB166" s="331"/>
      <c r="AC166" s="331"/>
    </row>
    <row r="167" spans="1:29" x14ac:dyDescent="0.15">
      <c r="A167" s="331"/>
      <c r="B167" s="331"/>
      <c r="C167" s="331"/>
      <c r="D167" s="331"/>
      <c r="E167" s="331"/>
      <c r="F167" s="331"/>
      <c r="G167" s="331"/>
      <c r="H167" s="331"/>
      <c r="I167" s="331"/>
      <c r="J167" s="331"/>
      <c r="K167" s="331"/>
      <c r="L167" s="331"/>
      <c r="M167" s="331"/>
      <c r="N167" s="331"/>
      <c r="O167" s="331"/>
      <c r="P167" s="331"/>
      <c r="Q167" s="331"/>
      <c r="R167" s="331"/>
      <c r="S167" s="331"/>
      <c r="T167" s="331"/>
      <c r="U167" s="331"/>
      <c r="V167" s="331"/>
      <c r="W167" s="331"/>
      <c r="X167" s="331"/>
      <c r="Y167" s="331"/>
      <c r="Z167" s="331"/>
      <c r="AA167" s="331"/>
      <c r="AB167" s="331"/>
      <c r="AC167" s="331"/>
    </row>
    <row r="168" spans="1:29" x14ac:dyDescent="0.15">
      <c r="A168" s="331"/>
      <c r="B168" s="331"/>
      <c r="C168" s="331"/>
      <c r="D168" s="331"/>
      <c r="E168" s="331"/>
      <c r="F168" s="331"/>
      <c r="G168" s="331"/>
      <c r="H168" s="331"/>
      <c r="I168" s="331"/>
      <c r="J168" s="331"/>
      <c r="K168" s="331"/>
      <c r="L168" s="331"/>
      <c r="M168" s="331"/>
      <c r="N168" s="331"/>
      <c r="O168" s="331"/>
      <c r="P168" s="331"/>
      <c r="Q168" s="331"/>
      <c r="R168" s="331"/>
      <c r="S168" s="331"/>
      <c r="T168" s="331"/>
      <c r="U168" s="331"/>
      <c r="V168" s="331"/>
      <c r="W168" s="331"/>
      <c r="X168" s="331"/>
      <c r="Y168" s="331"/>
      <c r="Z168" s="331"/>
      <c r="AA168" s="331"/>
      <c r="AB168" s="331"/>
      <c r="AC168" s="331"/>
    </row>
    <row r="169" spans="1:29" x14ac:dyDescent="0.15">
      <c r="A169" s="331"/>
      <c r="B169" s="331"/>
      <c r="C169" s="331"/>
      <c r="D169" s="331"/>
      <c r="E169" s="331"/>
      <c r="F169" s="331"/>
      <c r="G169" s="331"/>
      <c r="H169" s="331"/>
      <c r="I169" s="331"/>
      <c r="J169" s="331"/>
      <c r="K169" s="331"/>
      <c r="L169" s="331"/>
      <c r="M169" s="331"/>
      <c r="N169" s="331"/>
      <c r="O169" s="331"/>
      <c r="P169" s="331"/>
      <c r="Q169" s="331"/>
      <c r="R169" s="331"/>
      <c r="S169" s="331"/>
      <c r="T169" s="331"/>
      <c r="U169" s="331"/>
      <c r="V169" s="331"/>
      <c r="W169" s="331"/>
      <c r="X169" s="331"/>
      <c r="Y169" s="331"/>
      <c r="Z169" s="331"/>
      <c r="AA169" s="331"/>
      <c r="AB169" s="331"/>
      <c r="AC169" s="331"/>
    </row>
    <row r="170" spans="1:29" x14ac:dyDescent="0.15">
      <c r="A170" s="331"/>
      <c r="B170" s="331"/>
      <c r="C170" s="331"/>
      <c r="D170" s="331"/>
      <c r="E170" s="331"/>
      <c r="F170" s="331"/>
      <c r="G170" s="331"/>
      <c r="H170" s="331"/>
      <c r="I170" s="331"/>
      <c r="J170" s="331"/>
      <c r="K170" s="331"/>
      <c r="L170" s="331"/>
      <c r="M170" s="331"/>
      <c r="N170" s="331"/>
      <c r="O170" s="331"/>
      <c r="P170" s="331"/>
      <c r="Q170" s="331"/>
      <c r="R170" s="331"/>
      <c r="S170" s="331"/>
      <c r="T170" s="331"/>
      <c r="U170" s="331"/>
      <c r="V170" s="331"/>
      <c r="W170" s="331"/>
      <c r="X170" s="331"/>
      <c r="Y170" s="331"/>
      <c r="Z170" s="331"/>
      <c r="AA170" s="331"/>
      <c r="AB170" s="331"/>
      <c r="AC170" s="331"/>
    </row>
    <row r="171" spans="1:29" x14ac:dyDescent="0.15">
      <c r="A171" s="331"/>
      <c r="B171" s="331"/>
      <c r="C171" s="331"/>
      <c r="D171" s="331"/>
      <c r="E171" s="331"/>
      <c r="F171" s="331"/>
      <c r="G171" s="331"/>
      <c r="H171" s="331"/>
      <c r="I171" s="331"/>
      <c r="J171" s="331"/>
      <c r="K171" s="331"/>
      <c r="L171" s="331"/>
      <c r="M171" s="331"/>
      <c r="N171" s="331"/>
      <c r="O171" s="331"/>
      <c r="P171" s="331"/>
      <c r="Q171" s="331"/>
      <c r="R171" s="331"/>
      <c r="S171" s="331"/>
      <c r="T171" s="331"/>
      <c r="U171" s="331"/>
      <c r="V171" s="331"/>
      <c r="W171" s="331"/>
      <c r="X171" s="331"/>
      <c r="Y171" s="331"/>
      <c r="Z171" s="331"/>
      <c r="AA171" s="331"/>
      <c r="AB171" s="331"/>
      <c r="AC171" s="331"/>
    </row>
    <row r="172" spans="1:29" x14ac:dyDescent="0.15">
      <c r="A172" s="331"/>
      <c r="B172" s="331"/>
      <c r="C172" s="331"/>
      <c r="D172" s="331"/>
      <c r="E172" s="331"/>
      <c r="F172" s="331"/>
      <c r="G172" s="331"/>
      <c r="H172" s="331"/>
      <c r="I172" s="331"/>
      <c r="J172" s="331"/>
      <c r="K172" s="331"/>
      <c r="L172" s="331"/>
      <c r="M172" s="331"/>
      <c r="N172" s="331"/>
      <c r="O172" s="331"/>
      <c r="P172" s="331"/>
      <c r="Q172" s="331"/>
      <c r="R172" s="331"/>
      <c r="S172" s="331"/>
      <c r="T172" s="331"/>
      <c r="U172" s="331"/>
      <c r="V172" s="331"/>
      <c r="W172" s="331"/>
      <c r="X172" s="331"/>
      <c r="Y172" s="331"/>
      <c r="Z172" s="331"/>
      <c r="AA172" s="331"/>
      <c r="AB172" s="331"/>
      <c r="AC172" s="331"/>
    </row>
    <row r="173" spans="1:29" x14ac:dyDescent="0.15">
      <c r="A173" s="331"/>
      <c r="B173" s="331"/>
      <c r="C173" s="331"/>
      <c r="D173" s="331"/>
      <c r="E173" s="331"/>
      <c r="F173" s="331"/>
      <c r="G173" s="331"/>
      <c r="H173" s="331"/>
      <c r="I173" s="331"/>
      <c r="J173" s="331"/>
      <c r="K173" s="331"/>
      <c r="L173" s="331"/>
      <c r="M173" s="331"/>
      <c r="N173" s="331"/>
      <c r="O173" s="331"/>
      <c r="P173" s="331"/>
      <c r="Q173" s="331"/>
      <c r="R173" s="331"/>
      <c r="S173" s="331"/>
      <c r="T173" s="331"/>
      <c r="U173" s="331"/>
      <c r="V173" s="331"/>
      <c r="W173" s="331"/>
      <c r="X173" s="331"/>
      <c r="Y173" s="331"/>
      <c r="Z173" s="331"/>
      <c r="AA173" s="331"/>
      <c r="AB173" s="331"/>
      <c r="AC173" s="331"/>
    </row>
    <row r="174" spans="1:29" x14ac:dyDescent="0.15">
      <c r="A174" s="331"/>
      <c r="B174" s="331"/>
      <c r="C174" s="331"/>
      <c r="D174" s="331"/>
      <c r="E174" s="331"/>
      <c r="F174" s="331"/>
      <c r="G174" s="331"/>
      <c r="H174" s="331"/>
      <c r="I174" s="331"/>
      <c r="J174" s="331"/>
      <c r="K174" s="331"/>
      <c r="L174" s="331"/>
      <c r="M174" s="331"/>
      <c r="N174" s="331"/>
      <c r="O174" s="331"/>
      <c r="P174" s="331"/>
      <c r="Q174" s="331"/>
      <c r="R174" s="331"/>
      <c r="S174" s="331"/>
      <c r="T174" s="331"/>
      <c r="U174" s="331"/>
      <c r="V174" s="331"/>
      <c r="W174" s="331"/>
      <c r="X174" s="331"/>
      <c r="Y174" s="331"/>
      <c r="Z174" s="331"/>
      <c r="AA174" s="331"/>
      <c r="AB174" s="331"/>
      <c r="AC174" s="331"/>
    </row>
    <row r="175" spans="1:29" x14ac:dyDescent="0.15">
      <c r="A175" s="331"/>
      <c r="B175" s="331"/>
      <c r="C175" s="331"/>
      <c r="D175" s="331"/>
      <c r="E175" s="331"/>
      <c r="F175" s="331"/>
      <c r="G175" s="331"/>
      <c r="H175" s="331"/>
      <c r="I175" s="331"/>
      <c r="J175" s="331"/>
      <c r="K175" s="331"/>
      <c r="L175" s="331"/>
      <c r="M175" s="331"/>
      <c r="N175" s="331"/>
      <c r="O175" s="331"/>
      <c r="P175" s="331"/>
      <c r="Q175" s="331"/>
      <c r="R175" s="331"/>
      <c r="S175" s="331"/>
      <c r="T175" s="331"/>
      <c r="U175" s="331"/>
      <c r="V175" s="331"/>
      <c r="W175" s="331"/>
      <c r="X175" s="331"/>
      <c r="Y175" s="331"/>
      <c r="Z175" s="331"/>
      <c r="AA175" s="331"/>
      <c r="AB175" s="331"/>
      <c r="AC175" s="331"/>
    </row>
    <row r="176" spans="1:29" x14ac:dyDescent="0.15">
      <c r="A176" s="331"/>
      <c r="B176" s="331"/>
      <c r="C176" s="331"/>
      <c r="D176" s="331"/>
      <c r="E176" s="331"/>
      <c r="F176" s="331"/>
      <c r="G176" s="331"/>
      <c r="H176" s="331"/>
      <c r="I176" s="331"/>
      <c r="J176" s="331"/>
      <c r="K176" s="331"/>
      <c r="L176" s="331"/>
      <c r="M176" s="331"/>
      <c r="N176" s="331"/>
      <c r="O176" s="331"/>
      <c r="P176" s="331"/>
      <c r="Q176" s="331"/>
      <c r="R176" s="331"/>
      <c r="S176" s="331"/>
      <c r="T176" s="331"/>
      <c r="U176" s="331"/>
      <c r="V176" s="331"/>
      <c r="W176" s="331"/>
      <c r="X176" s="331"/>
      <c r="Y176" s="331"/>
      <c r="Z176" s="331"/>
      <c r="AA176" s="331"/>
      <c r="AB176" s="331"/>
      <c r="AC176" s="331"/>
    </row>
    <row r="177" spans="1:29" x14ac:dyDescent="0.15">
      <c r="A177" s="331"/>
      <c r="B177" s="331"/>
      <c r="C177" s="331"/>
      <c r="D177" s="331"/>
      <c r="E177" s="331"/>
      <c r="F177" s="331"/>
      <c r="G177" s="331"/>
      <c r="H177" s="331"/>
      <c r="I177" s="331"/>
      <c r="J177" s="331"/>
      <c r="K177" s="331"/>
      <c r="L177" s="331"/>
      <c r="M177" s="331"/>
      <c r="N177" s="331"/>
      <c r="O177" s="331"/>
      <c r="P177" s="331"/>
      <c r="Q177" s="331"/>
      <c r="R177" s="331"/>
      <c r="S177" s="331"/>
      <c r="T177" s="331"/>
      <c r="U177" s="331"/>
      <c r="V177" s="331"/>
      <c r="W177" s="331"/>
      <c r="X177" s="331"/>
      <c r="Y177" s="331"/>
      <c r="Z177" s="331"/>
      <c r="AA177" s="331"/>
      <c r="AB177" s="331"/>
      <c r="AC177" s="331"/>
    </row>
    <row r="178" spans="1:29" x14ac:dyDescent="0.15">
      <c r="A178" s="331"/>
      <c r="B178" s="331"/>
      <c r="C178" s="331"/>
      <c r="D178" s="331"/>
      <c r="E178" s="331"/>
      <c r="F178" s="331"/>
      <c r="G178" s="331"/>
      <c r="H178" s="331"/>
      <c r="I178" s="331"/>
      <c r="J178" s="331"/>
      <c r="K178" s="331"/>
      <c r="L178" s="331"/>
      <c r="M178" s="331"/>
      <c r="N178" s="331"/>
      <c r="O178" s="331"/>
      <c r="P178" s="331"/>
      <c r="Q178" s="331"/>
      <c r="R178" s="331"/>
      <c r="S178" s="331"/>
      <c r="T178" s="331"/>
      <c r="U178" s="331"/>
      <c r="V178" s="331"/>
      <c r="W178" s="331"/>
      <c r="X178" s="331"/>
      <c r="Y178" s="331"/>
      <c r="Z178" s="331"/>
      <c r="AA178" s="331"/>
      <c r="AB178" s="331"/>
      <c r="AC178" s="331"/>
    </row>
    <row r="179" spans="1:29" x14ac:dyDescent="0.15">
      <c r="A179" s="331"/>
      <c r="B179" s="331"/>
      <c r="C179" s="331"/>
      <c r="D179" s="331"/>
      <c r="E179" s="331"/>
      <c r="F179" s="331"/>
      <c r="G179" s="331"/>
      <c r="H179" s="331"/>
      <c r="I179" s="331"/>
      <c r="J179" s="331"/>
      <c r="K179" s="331"/>
      <c r="L179" s="331"/>
      <c r="M179" s="331"/>
      <c r="N179" s="331"/>
      <c r="O179" s="331"/>
      <c r="P179" s="331"/>
      <c r="Q179" s="331"/>
      <c r="R179" s="331"/>
      <c r="S179" s="331"/>
      <c r="T179" s="331"/>
      <c r="U179" s="331"/>
      <c r="V179" s="331"/>
      <c r="W179" s="331"/>
      <c r="X179" s="331"/>
      <c r="Y179" s="331"/>
      <c r="Z179" s="331"/>
      <c r="AA179" s="331"/>
      <c r="AB179" s="331"/>
      <c r="AC179" s="331"/>
    </row>
    <row r="180" spans="1:29" x14ac:dyDescent="0.15">
      <c r="A180" s="331"/>
      <c r="B180" s="331"/>
      <c r="C180" s="331"/>
      <c r="D180" s="331"/>
      <c r="E180" s="331"/>
      <c r="F180" s="331"/>
      <c r="G180" s="331"/>
      <c r="H180" s="331"/>
      <c r="I180" s="331"/>
      <c r="J180" s="331"/>
      <c r="K180" s="331"/>
      <c r="L180" s="331"/>
      <c r="M180" s="331"/>
      <c r="N180" s="331"/>
      <c r="O180" s="331"/>
      <c r="P180" s="331"/>
      <c r="Q180" s="331"/>
      <c r="R180" s="331"/>
      <c r="S180" s="331"/>
      <c r="T180" s="331"/>
      <c r="U180" s="331"/>
      <c r="V180" s="331"/>
      <c r="W180" s="331"/>
      <c r="X180" s="331"/>
      <c r="Y180" s="331"/>
      <c r="Z180" s="331"/>
      <c r="AA180" s="331"/>
      <c r="AB180" s="331"/>
      <c r="AC180" s="331"/>
    </row>
    <row r="181" spans="1:29" x14ac:dyDescent="0.15">
      <c r="A181" s="331"/>
      <c r="B181" s="331"/>
      <c r="C181" s="331"/>
      <c r="D181" s="331"/>
      <c r="E181" s="331"/>
      <c r="F181" s="331"/>
      <c r="G181" s="331"/>
      <c r="H181" s="331"/>
      <c r="I181" s="331"/>
      <c r="J181" s="331"/>
      <c r="K181" s="331"/>
      <c r="L181" s="331"/>
      <c r="M181" s="331"/>
      <c r="N181" s="331"/>
      <c r="O181" s="331"/>
      <c r="P181" s="331"/>
      <c r="Q181" s="331"/>
      <c r="R181" s="331"/>
      <c r="S181" s="331"/>
      <c r="T181" s="331"/>
      <c r="U181" s="331"/>
      <c r="V181" s="331"/>
      <c r="W181" s="331"/>
      <c r="X181" s="331"/>
      <c r="Y181" s="331"/>
      <c r="Z181" s="331"/>
      <c r="AA181" s="331"/>
      <c r="AB181" s="331"/>
      <c r="AC181" s="331"/>
    </row>
    <row r="182" spans="1:29" x14ac:dyDescent="0.15">
      <c r="A182" s="331"/>
      <c r="B182" s="331"/>
      <c r="C182" s="331"/>
      <c r="D182" s="331"/>
      <c r="E182" s="331"/>
      <c r="F182" s="331"/>
      <c r="G182" s="331"/>
      <c r="H182" s="331"/>
      <c r="I182" s="331"/>
      <c r="J182" s="331"/>
      <c r="K182" s="331"/>
      <c r="L182" s="331"/>
      <c r="M182" s="331"/>
      <c r="N182" s="331"/>
      <c r="O182" s="331"/>
      <c r="P182" s="331"/>
      <c r="Q182" s="331"/>
      <c r="R182" s="331"/>
      <c r="S182" s="331"/>
      <c r="T182" s="331"/>
      <c r="U182" s="331"/>
      <c r="V182" s="331"/>
      <c r="W182" s="331"/>
      <c r="X182" s="331"/>
      <c r="Y182" s="331"/>
      <c r="Z182" s="331"/>
      <c r="AA182" s="331"/>
      <c r="AB182" s="331"/>
      <c r="AC182" s="331"/>
    </row>
    <row r="183" spans="1:29" x14ac:dyDescent="0.15">
      <c r="A183" s="331"/>
      <c r="B183" s="331"/>
      <c r="C183" s="331"/>
      <c r="D183" s="331"/>
      <c r="E183" s="331"/>
      <c r="F183" s="331"/>
      <c r="G183" s="331"/>
      <c r="H183" s="331"/>
      <c r="I183" s="331"/>
      <c r="J183" s="331"/>
      <c r="K183" s="331"/>
      <c r="L183" s="331"/>
      <c r="M183" s="331"/>
      <c r="N183" s="331"/>
      <c r="O183" s="331"/>
      <c r="P183" s="331"/>
      <c r="Q183" s="331"/>
      <c r="R183" s="331"/>
      <c r="S183" s="331"/>
      <c r="T183" s="331"/>
      <c r="U183" s="331"/>
      <c r="V183" s="331"/>
      <c r="W183" s="331"/>
      <c r="X183" s="331"/>
      <c r="Y183" s="331"/>
      <c r="Z183" s="331"/>
      <c r="AA183" s="331"/>
      <c r="AB183" s="331"/>
      <c r="AC183" s="331"/>
    </row>
    <row r="184" spans="1:29" x14ac:dyDescent="0.15">
      <c r="A184" s="331"/>
      <c r="B184" s="331"/>
      <c r="C184" s="331"/>
      <c r="D184" s="331"/>
      <c r="E184" s="331"/>
      <c r="F184" s="331"/>
      <c r="G184" s="331"/>
      <c r="H184" s="331"/>
      <c r="I184" s="331"/>
      <c r="J184" s="331"/>
      <c r="K184" s="331"/>
      <c r="L184" s="331"/>
      <c r="M184" s="331"/>
      <c r="N184" s="331"/>
      <c r="O184" s="331"/>
      <c r="P184" s="331"/>
      <c r="Q184" s="331"/>
      <c r="R184" s="331"/>
      <c r="S184" s="331"/>
      <c r="T184" s="331"/>
      <c r="U184" s="331"/>
      <c r="V184" s="331"/>
      <c r="W184" s="331"/>
      <c r="X184" s="331"/>
      <c r="Y184" s="331"/>
      <c r="Z184" s="331"/>
      <c r="AA184" s="331"/>
      <c r="AB184" s="331"/>
      <c r="AC184" s="331"/>
    </row>
    <row r="185" spans="1:29" x14ac:dyDescent="0.15">
      <c r="A185" s="331"/>
      <c r="B185" s="331"/>
      <c r="C185" s="331"/>
      <c r="D185" s="331"/>
      <c r="E185" s="331"/>
      <c r="F185" s="331"/>
      <c r="G185" s="331"/>
      <c r="H185" s="331"/>
      <c r="I185" s="331"/>
      <c r="J185" s="331"/>
      <c r="K185" s="331"/>
      <c r="L185" s="331"/>
      <c r="M185" s="331"/>
      <c r="N185" s="331"/>
      <c r="O185" s="331"/>
      <c r="P185" s="331"/>
      <c r="Q185" s="331"/>
      <c r="R185" s="331"/>
      <c r="S185" s="331"/>
      <c r="T185" s="331"/>
      <c r="U185" s="331"/>
      <c r="V185" s="331"/>
      <c r="W185" s="331"/>
      <c r="X185" s="331"/>
      <c r="Y185" s="331"/>
      <c r="Z185" s="331"/>
      <c r="AA185" s="331"/>
      <c r="AB185" s="331"/>
      <c r="AC185" s="331"/>
    </row>
    <row r="186" spans="1:29" x14ac:dyDescent="0.15">
      <c r="A186" s="331"/>
      <c r="B186" s="331"/>
      <c r="C186" s="331"/>
      <c r="D186" s="331"/>
      <c r="E186" s="331"/>
      <c r="F186" s="331"/>
      <c r="G186" s="331"/>
      <c r="H186" s="331"/>
      <c r="I186" s="331"/>
      <c r="J186" s="331"/>
      <c r="K186" s="331"/>
      <c r="L186" s="331"/>
      <c r="M186" s="331"/>
      <c r="N186" s="331"/>
      <c r="O186" s="331"/>
      <c r="P186" s="331"/>
      <c r="Q186" s="331"/>
      <c r="R186" s="331"/>
      <c r="S186" s="331"/>
      <c r="T186" s="331"/>
      <c r="U186" s="331"/>
      <c r="V186" s="331"/>
      <c r="W186" s="331"/>
      <c r="X186" s="331"/>
      <c r="Y186" s="331"/>
      <c r="Z186" s="331"/>
      <c r="AA186" s="331"/>
      <c r="AB186" s="331"/>
      <c r="AC186" s="331"/>
    </row>
    <row r="187" spans="1:29" x14ac:dyDescent="0.15">
      <c r="A187" s="331"/>
      <c r="B187" s="331"/>
      <c r="C187" s="331"/>
      <c r="D187" s="331"/>
      <c r="E187" s="331"/>
      <c r="F187" s="331"/>
      <c r="G187" s="331"/>
      <c r="H187" s="331"/>
      <c r="I187" s="331"/>
      <c r="J187" s="331"/>
      <c r="K187" s="331"/>
      <c r="L187" s="331"/>
      <c r="M187" s="331"/>
      <c r="N187" s="331"/>
      <c r="O187" s="331"/>
      <c r="P187" s="331"/>
      <c r="Q187" s="331"/>
      <c r="R187" s="331"/>
      <c r="S187" s="331"/>
      <c r="T187" s="331"/>
      <c r="U187" s="331"/>
      <c r="V187" s="331"/>
      <c r="W187" s="331"/>
      <c r="X187" s="331"/>
      <c r="Y187" s="331"/>
      <c r="Z187" s="331"/>
      <c r="AA187" s="331"/>
      <c r="AB187" s="331"/>
      <c r="AC187" s="331"/>
    </row>
    <row r="188" spans="1:29" x14ac:dyDescent="0.15">
      <c r="A188" s="331"/>
      <c r="B188" s="331"/>
      <c r="C188" s="331"/>
      <c r="D188" s="331"/>
      <c r="E188" s="331"/>
      <c r="F188" s="331"/>
      <c r="G188" s="331"/>
      <c r="H188" s="331"/>
      <c r="I188" s="331"/>
      <c r="J188" s="331"/>
      <c r="K188" s="331"/>
      <c r="L188" s="331"/>
      <c r="M188" s="331"/>
      <c r="N188" s="331"/>
      <c r="O188" s="331"/>
      <c r="P188" s="331"/>
      <c r="Q188" s="331"/>
      <c r="R188" s="331"/>
      <c r="S188" s="331"/>
      <c r="T188" s="331"/>
      <c r="U188" s="331"/>
      <c r="V188" s="331"/>
      <c r="W188" s="331"/>
      <c r="X188" s="331"/>
      <c r="Y188" s="331"/>
      <c r="Z188" s="331"/>
      <c r="AA188" s="331"/>
      <c r="AB188" s="331"/>
      <c r="AC188" s="331"/>
    </row>
    <row r="189" spans="1:29" x14ac:dyDescent="0.15">
      <c r="A189" s="331"/>
      <c r="B189" s="331"/>
      <c r="C189" s="331"/>
      <c r="D189" s="331"/>
      <c r="E189" s="331"/>
      <c r="F189" s="331"/>
      <c r="G189" s="331"/>
      <c r="H189" s="331"/>
      <c r="I189" s="331"/>
      <c r="J189" s="331"/>
      <c r="K189" s="331"/>
      <c r="L189" s="331"/>
      <c r="M189" s="331"/>
      <c r="N189" s="331"/>
      <c r="O189" s="331"/>
      <c r="P189" s="331"/>
      <c r="Q189" s="331"/>
      <c r="R189" s="331"/>
      <c r="S189" s="331"/>
      <c r="T189" s="331"/>
      <c r="U189" s="331"/>
      <c r="V189" s="331"/>
      <c r="W189" s="331"/>
      <c r="X189" s="331"/>
      <c r="Y189" s="331"/>
      <c r="Z189" s="331"/>
      <c r="AA189" s="331"/>
      <c r="AB189" s="331"/>
      <c r="AC189" s="331"/>
    </row>
    <row r="190" spans="1:29" x14ac:dyDescent="0.15">
      <c r="A190" s="331"/>
      <c r="B190" s="331"/>
      <c r="C190" s="331"/>
      <c r="D190" s="331"/>
      <c r="E190" s="331"/>
      <c r="F190" s="331"/>
      <c r="G190" s="331"/>
      <c r="H190" s="331"/>
      <c r="I190" s="331"/>
      <c r="J190" s="331"/>
      <c r="K190" s="331"/>
      <c r="L190" s="331"/>
      <c r="M190" s="331"/>
      <c r="N190" s="331"/>
      <c r="O190" s="331"/>
      <c r="P190" s="331"/>
      <c r="Q190" s="331"/>
      <c r="R190" s="331"/>
      <c r="S190" s="331"/>
      <c r="T190" s="331"/>
      <c r="U190" s="331"/>
      <c r="V190" s="331"/>
      <c r="W190" s="331"/>
      <c r="X190" s="331"/>
      <c r="Y190" s="331"/>
      <c r="Z190" s="331"/>
      <c r="AA190" s="331"/>
      <c r="AB190" s="331"/>
      <c r="AC190" s="331"/>
    </row>
    <row r="191" spans="1:29" x14ac:dyDescent="0.15">
      <c r="A191" s="331"/>
      <c r="B191" s="331"/>
      <c r="C191" s="331"/>
      <c r="D191" s="331"/>
      <c r="E191" s="331"/>
      <c r="F191" s="331"/>
      <c r="G191" s="331"/>
      <c r="H191" s="331"/>
      <c r="I191" s="331"/>
      <c r="J191" s="331"/>
      <c r="K191" s="331"/>
      <c r="L191" s="331"/>
      <c r="M191" s="331"/>
      <c r="N191" s="331"/>
      <c r="O191" s="331"/>
      <c r="P191" s="331"/>
      <c r="Q191" s="331"/>
      <c r="R191" s="331"/>
      <c r="S191" s="331"/>
      <c r="T191" s="331"/>
      <c r="U191" s="331"/>
      <c r="V191" s="331"/>
      <c r="W191" s="331"/>
      <c r="X191" s="331"/>
      <c r="Y191" s="331"/>
      <c r="Z191" s="331"/>
      <c r="AA191" s="331"/>
      <c r="AB191" s="331"/>
      <c r="AC191" s="331"/>
    </row>
    <row r="192" spans="1:29" x14ac:dyDescent="0.15">
      <c r="A192" s="331"/>
      <c r="B192" s="331"/>
      <c r="C192" s="331"/>
      <c r="D192" s="331"/>
      <c r="E192" s="331"/>
      <c r="F192" s="331"/>
      <c r="G192" s="331"/>
      <c r="H192" s="331"/>
      <c r="I192" s="331"/>
      <c r="J192" s="331"/>
      <c r="K192" s="331"/>
      <c r="L192" s="331"/>
      <c r="M192" s="331"/>
      <c r="N192" s="331"/>
      <c r="O192" s="331"/>
      <c r="P192" s="331"/>
      <c r="Q192" s="331"/>
      <c r="R192" s="331"/>
      <c r="S192" s="331"/>
      <c r="T192" s="331"/>
      <c r="U192" s="331"/>
      <c r="V192" s="331"/>
      <c r="W192" s="331"/>
      <c r="X192" s="331"/>
      <c r="Y192" s="331"/>
      <c r="Z192" s="331"/>
      <c r="AA192" s="331"/>
      <c r="AB192" s="331"/>
      <c r="AC192" s="331"/>
    </row>
    <row r="193" spans="1:29" x14ac:dyDescent="0.15">
      <c r="A193" s="331"/>
      <c r="B193" s="331"/>
      <c r="C193" s="331"/>
      <c r="D193" s="331"/>
      <c r="E193" s="331"/>
      <c r="F193" s="331"/>
      <c r="G193" s="331"/>
      <c r="H193" s="331"/>
      <c r="I193" s="331"/>
      <c r="J193" s="331"/>
      <c r="K193" s="331"/>
      <c r="L193" s="331"/>
      <c r="M193" s="331"/>
      <c r="N193" s="331"/>
      <c r="O193" s="331"/>
      <c r="P193" s="331"/>
      <c r="Q193" s="331"/>
      <c r="R193" s="331"/>
      <c r="S193" s="331"/>
      <c r="T193" s="331"/>
      <c r="U193" s="331"/>
      <c r="V193" s="331"/>
      <c r="W193" s="331"/>
      <c r="X193" s="331"/>
      <c r="Y193" s="331"/>
      <c r="Z193" s="331"/>
      <c r="AA193" s="331"/>
      <c r="AB193" s="331"/>
      <c r="AC193" s="331"/>
    </row>
    <row r="194" spans="1:29" x14ac:dyDescent="0.15">
      <c r="A194" s="331"/>
      <c r="B194" s="331"/>
      <c r="C194" s="331"/>
      <c r="D194" s="331"/>
      <c r="E194" s="331"/>
      <c r="F194" s="331"/>
      <c r="G194" s="331"/>
      <c r="H194" s="331"/>
      <c r="I194" s="331"/>
      <c r="J194" s="331"/>
      <c r="K194" s="331"/>
      <c r="L194" s="331"/>
      <c r="M194" s="331"/>
      <c r="N194" s="331"/>
      <c r="O194" s="331"/>
      <c r="P194" s="331"/>
      <c r="Q194" s="331"/>
      <c r="R194" s="331"/>
      <c r="S194" s="331"/>
      <c r="T194" s="331"/>
      <c r="U194" s="331"/>
      <c r="V194" s="331"/>
      <c r="W194" s="331"/>
      <c r="X194" s="331"/>
      <c r="Y194" s="331"/>
      <c r="Z194" s="331"/>
      <c r="AA194" s="331"/>
      <c r="AB194" s="331"/>
      <c r="AC194" s="331"/>
    </row>
    <row r="195" spans="1:29" x14ac:dyDescent="0.15">
      <c r="A195" s="331"/>
      <c r="B195" s="331"/>
      <c r="C195" s="331"/>
      <c r="D195" s="331"/>
      <c r="E195" s="331"/>
      <c r="F195" s="331"/>
      <c r="G195" s="331"/>
      <c r="H195" s="331"/>
      <c r="I195" s="331"/>
      <c r="J195" s="331"/>
      <c r="K195" s="331"/>
      <c r="L195" s="331"/>
      <c r="M195" s="331"/>
      <c r="N195" s="331"/>
      <c r="O195" s="331"/>
      <c r="P195" s="331"/>
      <c r="Q195" s="331"/>
      <c r="R195" s="331"/>
      <c r="S195" s="331"/>
      <c r="T195" s="331"/>
      <c r="U195" s="331"/>
      <c r="V195" s="331"/>
      <c r="W195" s="331"/>
      <c r="X195" s="331"/>
      <c r="Y195" s="331"/>
      <c r="Z195" s="331"/>
      <c r="AA195" s="331"/>
      <c r="AB195" s="331"/>
      <c r="AC195" s="331"/>
    </row>
    <row r="196" spans="1:29" x14ac:dyDescent="0.15">
      <c r="A196" s="331"/>
      <c r="B196" s="331"/>
      <c r="C196" s="331"/>
      <c r="D196" s="331"/>
      <c r="E196" s="331"/>
      <c r="F196" s="331"/>
      <c r="G196" s="331"/>
      <c r="H196" s="331"/>
      <c r="I196" s="331"/>
      <c r="J196" s="331"/>
      <c r="K196" s="331"/>
      <c r="L196" s="331"/>
      <c r="M196" s="331"/>
      <c r="N196" s="331"/>
      <c r="O196" s="331"/>
      <c r="P196" s="331"/>
      <c r="Q196" s="331"/>
      <c r="R196" s="331"/>
      <c r="S196" s="331"/>
      <c r="T196" s="331"/>
      <c r="U196" s="331"/>
      <c r="V196" s="331"/>
      <c r="W196" s="331"/>
      <c r="X196" s="331"/>
      <c r="Y196" s="331"/>
      <c r="Z196" s="331"/>
      <c r="AA196" s="331"/>
      <c r="AB196" s="331"/>
      <c r="AC196" s="331"/>
    </row>
    <row r="197" spans="1:29" x14ac:dyDescent="0.15">
      <c r="A197" s="331"/>
      <c r="B197" s="331"/>
      <c r="C197" s="331"/>
      <c r="D197" s="331"/>
      <c r="E197" s="331"/>
      <c r="F197" s="331"/>
      <c r="G197" s="331"/>
      <c r="H197" s="331"/>
      <c r="I197" s="331"/>
      <c r="J197" s="331"/>
      <c r="K197" s="331"/>
      <c r="L197" s="331"/>
      <c r="M197" s="331"/>
      <c r="N197" s="331"/>
      <c r="O197" s="331"/>
      <c r="P197" s="331"/>
      <c r="Q197" s="331"/>
      <c r="R197" s="331"/>
      <c r="S197" s="331"/>
      <c r="T197" s="331"/>
      <c r="U197" s="331"/>
      <c r="V197" s="331"/>
      <c r="W197" s="331"/>
      <c r="X197" s="331"/>
      <c r="Y197" s="331"/>
      <c r="Z197" s="331"/>
      <c r="AA197" s="331"/>
      <c r="AB197" s="331"/>
      <c r="AC197" s="331"/>
    </row>
    <row r="198" spans="1:29" x14ac:dyDescent="0.15">
      <c r="A198" s="331"/>
      <c r="B198" s="331"/>
      <c r="C198" s="331"/>
      <c r="D198" s="331"/>
      <c r="E198" s="331"/>
      <c r="F198" s="331"/>
      <c r="G198" s="331"/>
      <c r="H198" s="331"/>
      <c r="I198" s="331"/>
      <c r="J198" s="331"/>
      <c r="K198" s="331"/>
      <c r="L198" s="331"/>
      <c r="M198" s="331"/>
      <c r="N198" s="331"/>
      <c r="O198" s="331"/>
      <c r="P198" s="331"/>
      <c r="Q198" s="331"/>
      <c r="R198" s="331"/>
      <c r="S198" s="331"/>
      <c r="T198" s="331"/>
      <c r="U198" s="331"/>
      <c r="V198" s="331"/>
      <c r="W198" s="331"/>
      <c r="X198" s="331"/>
      <c r="Y198" s="331"/>
      <c r="Z198" s="331"/>
      <c r="AA198" s="331"/>
      <c r="AB198" s="331"/>
      <c r="AC198" s="331"/>
    </row>
    <row r="199" spans="1:29" x14ac:dyDescent="0.15">
      <c r="A199" s="331"/>
      <c r="B199" s="331"/>
      <c r="C199" s="331"/>
      <c r="D199" s="331"/>
      <c r="E199" s="331"/>
      <c r="F199" s="331"/>
      <c r="G199" s="331"/>
      <c r="H199" s="331"/>
      <c r="I199" s="331"/>
      <c r="J199" s="331"/>
      <c r="K199" s="331"/>
      <c r="L199" s="331"/>
      <c r="M199" s="331"/>
      <c r="N199" s="331"/>
      <c r="O199" s="331"/>
      <c r="P199" s="331"/>
      <c r="Q199" s="331"/>
      <c r="R199" s="331"/>
      <c r="S199" s="331"/>
      <c r="T199" s="331"/>
      <c r="U199" s="331"/>
      <c r="V199" s="331"/>
      <c r="W199" s="331"/>
      <c r="X199" s="331"/>
      <c r="Y199" s="331"/>
      <c r="Z199" s="331"/>
      <c r="AA199" s="331"/>
      <c r="AB199" s="331"/>
      <c r="AC199" s="331"/>
    </row>
    <row r="200" spans="1:29" x14ac:dyDescent="0.15">
      <c r="A200" s="331"/>
      <c r="B200" s="331"/>
      <c r="C200" s="331"/>
      <c r="D200" s="331"/>
      <c r="E200" s="331"/>
      <c r="F200" s="331"/>
      <c r="G200" s="331"/>
      <c r="H200" s="331"/>
      <c r="I200" s="331"/>
      <c r="J200" s="331"/>
      <c r="K200" s="331"/>
      <c r="L200" s="331"/>
      <c r="M200" s="331"/>
      <c r="N200" s="331"/>
      <c r="O200" s="331"/>
      <c r="P200" s="331"/>
      <c r="Q200" s="331"/>
      <c r="R200" s="331"/>
      <c r="S200" s="331"/>
      <c r="T200" s="331"/>
      <c r="U200" s="331"/>
      <c r="V200" s="331"/>
      <c r="W200" s="331"/>
      <c r="X200" s="331"/>
      <c r="Y200" s="331"/>
      <c r="Z200" s="331"/>
      <c r="AA200" s="331"/>
      <c r="AB200" s="331"/>
      <c r="AC200" s="331"/>
    </row>
    <row r="201" spans="1:29" x14ac:dyDescent="0.15">
      <c r="A201" s="331"/>
      <c r="B201" s="331"/>
      <c r="C201" s="331"/>
      <c r="D201" s="331"/>
      <c r="E201" s="331"/>
      <c r="F201" s="331"/>
      <c r="G201" s="331"/>
      <c r="H201" s="331"/>
      <c r="I201" s="331"/>
      <c r="J201" s="331"/>
      <c r="K201" s="331"/>
      <c r="L201" s="331"/>
      <c r="M201" s="331"/>
      <c r="N201" s="331"/>
      <c r="O201" s="331"/>
      <c r="P201" s="331"/>
      <c r="Q201" s="331"/>
      <c r="R201" s="331"/>
      <c r="S201" s="331"/>
      <c r="T201" s="331"/>
      <c r="U201" s="331"/>
      <c r="V201" s="331"/>
      <c r="W201" s="331"/>
      <c r="X201" s="331"/>
      <c r="Y201" s="331"/>
      <c r="Z201" s="331"/>
      <c r="AA201" s="331"/>
      <c r="AB201" s="331"/>
      <c r="AC201" s="331"/>
    </row>
    <row r="202" spans="1:29" x14ac:dyDescent="0.15">
      <c r="A202" s="331"/>
      <c r="B202" s="331"/>
      <c r="C202" s="331"/>
      <c r="D202" s="331"/>
      <c r="E202" s="331"/>
      <c r="F202" s="331"/>
      <c r="G202" s="331"/>
      <c r="H202" s="331"/>
      <c r="I202" s="331"/>
      <c r="J202" s="331"/>
      <c r="K202" s="331"/>
      <c r="L202" s="331"/>
      <c r="M202" s="331"/>
      <c r="N202" s="331"/>
      <c r="O202" s="331"/>
      <c r="P202" s="331"/>
      <c r="Q202" s="331"/>
      <c r="R202" s="331"/>
      <c r="S202" s="331"/>
      <c r="T202" s="331"/>
      <c r="U202" s="331"/>
      <c r="V202" s="331"/>
      <c r="W202" s="331"/>
      <c r="X202" s="331"/>
      <c r="Y202" s="331"/>
      <c r="Z202" s="331"/>
      <c r="AA202" s="331"/>
      <c r="AB202" s="331"/>
      <c r="AC202" s="331"/>
    </row>
    <row r="203" spans="1:29" x14ac:dyDescent="0.15">
      <c r="A203" s="331"/>
      <c r="B203" s="331"/>
      <c r="C203" s="331"/>
      <c r="D203" s="331"/>
      <c r="E203" s="331"/>
      <c r="F203" s="331"/>
      <c r="G203" s="331"/>
      <c r="H203" s="331"/>
      <c r="I203" s="331"/>
      <c r="J203" s="331"/>
      <c r="K203" s="331"/>
      <c r="L203" s="331"/>
      <c r="M203" s="331"/>
      <c r="N203" s="331"/>
      <c r="O203" s="331"/>
      <c r="P203" s="331"/>
      <c r="Q203" s="331"/>
      <c r="R203" s="331"/>
      <c r="S203" s="331"/>
      <c r="T203" s="331"/>
      <c r="U203" s="331"/>
      <c r="V203" s="331"/>
      <c r="W203" s="331"/>
      <c r="X203" s="331"/>
      <c r="Y203" s="331"/>
      <c r="Z203" s="331"/>
      <c r="AA203" s="331"/>
      <c r="AB203" s="331"/>
      <c r="AC203" s="331"/>
    </row>
    <row r="204" spans="1:29" x14ac:dyDescent="0.15">
      <c r="A204" s="331"/>
      <c r="B204" s="331"/>
      <c r="C204" s="331"/>
      <c r="D204" s="331"/>
      <c r="E204" s="331"/>
      <c r="F204" s="331"/>
      <c r="G204" s="331"/>
      <c r="H204" s="331"/>
      <c r="I204" s="331"/>
      <c r="J204" s="331"/>
      <c r="K204" s="331"/>
      <c r="L204" s="331"/>
      <c r="M204" s="331"/>
      <c r="N204" s="331"/>
      <c r="O204" s="331"/>
      <c r="P204" s="331"/>
      <c r="Q204" s="331"/>
      <c r="R204" s="331"/>
      <c r="S204" s="331"/>
      <c r="T204" s="331"/>
      <c r="U204" s="331"/>
      <c r="V204" s="331"/>
      <c r="W204" s="331"/>
      <c r="X204" s="331"/>
      <c r="Y204" s="331"/>
      <c r="Z204" s="331"/>
      <c r="AA204" s="331"/>
      <c r="AB204" s="331"/>
      <c r="AC204" s="331"/>
    </row>
    <row r="205" spans="1:29" x14ac:dyDescent="0.15">
      <c r="A205" s="331"/>
      <c r="B205" s="331"/>
      <c r="C205" s="331"/>
      <c r="D205" s="331"/>
      <c r="E205" s="331"/>
      <c r="F205" s="331"/>
      <c r="G205" s="331"/>
      <c r="H205" s="331"/>
      <c r="I205" s="331"/>
      <c r="J205" s="331"/>
      <c r="K205" s="331"/>
      <c r="L205" s="331"/>
      <c r="M205" s="331"/>
      <c r="N205" s="331"/>
      <c r="O205" s="331"/>
      <c r="P205" s="331"/>
      <c r="Q205" s="331"/>
      <c r="R205" s="331"/>
      <c r="S205" s="331"/>
      <c r="T205" s="331"/>
      <c r="U205" s="331"/>
      <c r="V205" s="331"/>
      <c r="W205" s="331"/>
      <c r="X205" s="331"/>
      <c r="Y205" s="331"/>
      <c r="Z205" s="331"/>
      <c r="AA205" s="331"/>
      <c r="AB205" s="331"/>
      <c r="AC205" s="331"/>
    </row>
    <row r="206" spans="1:29" x14ac:dyDescent="0.15">
      <c r="A206" s="331"/>
      <c r="B206" s="331"/>
      <c r="C206" s="331"/>
      <c r="D206" s="331"/>
      <c r="E206" s="331"/>
      <c r="F206" s="331"/>
      <c r="G206" s="331"/>
      <c r="H206" s="331"/>
      <c r="I206" s="331"/>
      <c r="J206" s="331"/>
      <c r="K206" s="331"/>
      <c r="L206" s="331"/>
      <c r="M206" s="331"/>
      <c r="N206" s="331"/>
      <c r="O206" s="331"/>
      <c r="P206" s="331"/>
      <c r="Q206" s="331"/>
      <c r="R206" s="331"/>
      <c r="S206" s="331"/>
      <c r="T206" s="331"/>
      <c r="U206" s="331"/>
      <c r="V206" s="331"/>
      <c r="W206" s="331"/>
      <c r="X206" s="331"/>
      <c r="Y206" s="331"/>
      <c r="Z206" s="331"/>
      <c r="AA206" s="331"/>
      <c r="AB206" s="331"/>
      <c r="AC206" s="331"/>
    </row>
    <row r="207" spans="1:29" x14ac:dyDescent="0.15">
      <c r="A207" s="331"/>
      <c r="B207" s="331"/>
      <c r="C207" s="331"/>
      <c r="D207" s="331"/>
      <c r="E207" s="331"/>
      <c r="F207" s="331"/>
      <c r="G207" s="331"/>
      <c r="H207" s="331"/>
      <c r="I207" s="331"/>
      <c r="J207" s="331"/>
      <c r="K207" s="331"/>
      <c r="L207" s="331"/>
      <c r="M207" s="331"/>
      <c r="N207" s="331"/>
      <c r="O207" s="331"/>
      <c r="P207" s="331"/>
      <c r="Q207" s="331"/>
      <c r="R207" s="331"/>
      <c r="S207" s="331"/>
      <c r="T207" s="331"/>
      <c r="U207" s="331"/>
      <c r="V207" s="331"/>
      <c r="W207" s="331"/>
      <c r="X207" s="331"/>
      <c r="Y207" s="331"/>
      <c r="Z207" s="331"/>
      <c r="AA207" s="331"/>
      <c r="AB207" s="331"/>
      <c r="AC207" s="331"/>
    </row>
    <row r="208" spans="1:29" x14ac:dyDescent="0.15">
      <c r="A208" s="331"/>
      <c r="B208" s="331"/>
      <c r="C208" s="331"/>
      <c r="D208" s="331"/>
      <c r="E208" s="331"/>
      <c r="F208" s="331"/>
      <c r="G208" s="331"/>
      <c r="H208" s="331"/>
      <c r="I208" s="331"/>
      <c r="J208" s="331"/>
      <c r="K208" s="331"/>
      <c r="L208" s="331"/>
      <c r="M208" s="331"/>
      <c r="N208" s="331"/>
      <c r="O208" s="331"/>
      <c r="P208" s="331"/>
      <c r="Q208" s="331"/>
      <c r="R208" s="331"/>
      <c r="S208" s="331"/>
      <c r="T208" s="331"/>
      <c r="U208" s="331"/>
      <c r="V208" s="331"/>
      <c r="W208" s="331"/>
      <c r="X208" s="331"/>
      <c r="Y208" s="331"/>
      <c r="Z208" s="331"/>
      <c r="AA208" s="331"/>
      <c r="AB208" s="331"/>
      <c r="AC208" s="331"/>
    </row>
    <row r="209" spans="1:29" x14ac:dyDescent="0.15">
      <c r="A209" s="331"/>
      <c r="B209" s="331"/>
      <c r="C209" s="331"/>
      <c r="D209" s="331"/>
      <c r="E209" s="331"/>
      <c r="F209" s="331"/>
      <c r="G209" s="331"/>
      <c r="H209" s="331"/>
      <c r="I209" s="331"/>
      <c r="J209" s="331"/>
      <c r="K209" s="331"/>
      <c r="L209" s="331"/>
      <c r="M209" s="331"/>
      <c r="N209" s="331"/>
      <c r="O209" s="331"/>
      <c r="P209" s="331"/>
      <c r="Q209" s="331"/>
      <c r="R209" s="331"/>
      <c r="S209" s="331"/>
      <c r="T209" s="331"/>
      <c r="U209" s="331"/>
      <c r="V209" s="331"/>
      <c r="W209" s="331"/>
      <c r="X209" s="331"/>
      <c r="Y209" s="331"/>
      <c r="Z209" s="331"/>
      <c r="AA209" s="331"/>
      <c r="AB209" s="331"/>
      <c r="AC209" s="331"/>
    </row>
    <row r="210" spans="1:29" x14ac:dyDescent="0.15">
      <c r="A210" s="331"/>
      <c r="B210" s="331"/>
      <c r="C210" s="331"/>
      <c r="D210" s="331"/>
      <c r="E210" s="331"/>
      <c r="F210" s="331"/>
      <c r="G210" s="331"/>
      <c r="H210" s="331"/>
      <c r="I210" s="331"/>
      <c r="J210" s="331"/>
      <c r="K210" s="331"/>
      <c r="L210" s="331"/>
      <c r="M210" s="331"/>
      <c r="N210" s="331"/>
      <c r="O210" s="331"/>
      <c r="P210" s="331"/>
      <c r="Q210" s="331"/>
      <c r="R210" s="331"/>
      <c r="S210" s="331"/>
      <c r="T210" s="331"/>
      <c r="U210" s="331"/>
      <c r="V210" s="331"/>
      <c r="W210" s="331"/>
      <c r="X210" s="331"/>
      <c r="Y210" s="331"/>
      <c r="Z210" s="331"/>
      <c r="AA210" s="331"/>
      <c r="AB210" s="331"/>
      <c r="AC210" s="331"/>
    </row>
    <row r="211" spans="1:29" x14ac:dyDescent="0.15">
      <c r="A211" s="331"/>
      <c r="B211" s="331"/>
      <c r="C211" s="331"/>
      <c r="D211" s="331"/>
      <c r="E211" s="331"/>
      <c r="F211" s="331"/>
      <c r="G211" s="331"/>
      <c r="H211" s="331"/>
      <c r="I211" s="331"/>
      <c r="J211" s="331"/>
      <c r="K211" s="331"/>
      <c r="L211" s="331"/>
      <c r="M211" s="331"/>
      <c r="N211" s="331"/>
      <c r="O211" s="331"/>
      <c r="P211" s="331"/>
      <c r="Q211" s="331"/>
      <c r="R211" s="331"/>
      <c r="S211" s="331"/>
      <c r="T211" s="331"/>
      <c r="U211" s="331"/>
      <c r="V211" s="331"/>
      <c r="W211" s="331"/>
      <c r="X211" s="331"/>
      <c r="Y211" s="331"/>
      <c r="Z211" s="331"/>
      <c r="AA211" s="331"/>
      <c r="AB211" s="331"/>
      <c r="AC211" s="331"/>
    </row>
    <row r="212" spans="1:29" x14ac:dyDescent="0.15">
      <c r="A212" s="331"/>
      <c r="B212" s="331"/>
      <c r="C212" s="331"/>
      <c r="D212" s="331"/>
      <c r="E212" s="331"/>
      <c r="F212" s="331"/>
      <c r="G212" s="331"/>
      <c r="H212" s="331"/>
      <c r="I212" s="331"/>
      <c r="J212" s="331"/>
      <c r="K212" s="331"/>
      <c r="L212" s="331"/>
      <c r="M212" s="331"/>
      <c r="N212" s="331"/>
      <c r="O212" s="331"/>
      <c r="P212" s="331"/>
      <c r="Q212" s="331"/>
      <c r="R212" s="331"/>
      <c r="S212" s="331"/>
      <c r="T212" s="331"/>
      <c r="U212" s="331"/>
      <c r="V212" s="331"/>
      <c r="W212" s="331"/>
      <c r="X212" s="331"/>
      <c r="Y212" s="331"/>
      <c r="Z212" s="331"/>
      <c r="AA212" s="331"/>
      <c r="AB212" s="331"/>
      <c r="AC212" s="331"/>
    </row>
    <row r="213" spans="1:29" x14ac:dyDescent="0.15">
      <c r="A213" s="331"/>
      <c r="B213" s="331"/>
      <c r="C213" s="331"/>
      <c r="D213" s="331"/>
      <c r="E213" s="331"/>
      <c r="F213" s="331"/>
      <c r="G213" s="331"/>
      <c r="H213" s="331"/>
      <c r="I213" s="331"/>
      <c r="J213" s="331"/>
      <c r="K213" s="331"/>
      <c r="L213" s="331"/>
      <c r="M213" s="331"/>
      <c r="N213" s="331"/>
      <c r="O213" s="331"/>
      <c r="P213" s="331"/>
      <c r="Q213" s="331"/>
      <c r="R213" s="331"/>
      <c r="S213" s="331"/>
      <c r="T213" s="331"/>
      <c r="U213" s="331"/>
      <c r="V213" s="331"/>
      <c r="W213" s="331"/>
      <c r="X213" s="331"/>
      <c r="Y213" s="331"/>
      <c r="Z213" s="331"/>
      <c r="AA213" s="331"/>
      <c r="AB213" s="331"/>
      <c r="AC213" s="331"/>
    </row>
    <row r="214" spans="1:29" x14ac:dyDescent="0.15">
      <c r="A214" s="331"/>
      <c r="B214" s="331"/>
      <c r="C214" s="331"/>
      <c r="D214" s="331"/>
      <c r="E214" s="331"/>
      <c r="F214" s="331"/>
      <c r="G214" s="331"/>
      <c r="H214" s="331"/>
      <c r="I214" s="331"/>
      <c r="J214" s="331"/>
      <c r="K214" s="331"/>
      <c r="L214" s="331"/>
      <c r="M214" s="331"/>
      <c r="N214" s="331"/>
      <c r="O214" s="331"/>
      <c r="P214" s="331"/>
      <c r="Q214" s="331"/>
      <c r="R214" s="331"/>
      <c r="S214" s="331"/>
      <c r="T214" s="331"/>
      <c r="U214" s="331"/>
      <c r="V214" s="331"/>
      <c r="W214" s="331"/>
      <c r="X214" s="331"/>
      <c r="Y214" s="331"/>
      <c r="Z214" s="331"/>
      <c r="AA214" s="331"/>
      <c r="AB214" s="331"/>
      <c r="AC214" s="331"/>
    </row>
    <row r="215" spans="1:29" x14ac:dyDescent="0.15">
      <c r="A215" s="331"/>
      <c r="B215" s="331"/>
      <c r="C215" s="331"/>
      <c r="D215" s="331"/>
      <c r="E215" s="331"/>
      <c r="F215" s="331"/>
      <c r="G215" s="331"/>
      <c r="H215" s="331"/>
      <c r="I215" s="331"/>
      <c r="J215" s="331"/>
      <c r="K215" s="331"/>
      <c r="L215" s="331"/>
      <c r="M215" s="331"/>
      <c r="N215" s="331"/>
      <c r="O215" s="331"/>
      <c r="P215" s="331"/>
      <c r="Q215" s="331"/>
      <c r="R215" s="331"/>
      <c r="S215" s="331"/>
      <c r="T215" s="331"/>
      <c r="U215" s="331"/>
      <c r="V215" s="331"/>
      <c r="W215" s="331"/>
      <c r="X215" s="331"/>
      <c r="Y215" s="331"/>
      <c r="Z215" s="331"/>
      <c r="AA215" s="331"/>
      <c r="AB215" s="331"/>
      <c r="AC215" s="331"/>
    </row>
    <row r="216" spans="1:29" x14ac:dyDescent="0.15">
      <c r="A216" s="331"/>
      <c r="B216" s="331"/>
      <c r="C216" s="331"/>
      <c r="D216" s="331"/>
      <c r="E216" s="331"/>
      <c r="F216" s="331"/>
      <c r="G216" s="331"/>
      <c r="H216" s="331"/>
      <c r="I216" s="331"/>
      <c r="J216" s="331"/>
      <c r="K216" s="331"/>
      <c r="L216" s="331"/>
      <c r="M216" s="331"/>
      <c r="N216" s="331"/>
      <c r="O216" s="331"/>
      <c r="P216" s="331"/>
      <c r="Q216" s="331"/>
      <c r="R216" s="331"/>
      <c r="S216" s="331"/>
      <c r="T216" s="331"/>
      <c r="U216" s="331"/>
      <c r="V216" s="331"/>
      <c r="W216" s="331"/>
      <c r="X216" s="331"/>
      <c r="Y216" s="331"/>
      <c r="Z216" s="331"/>
      <c r="AA216" s="331"/>
      <c r="AB216" s="331"/>
      <c r="AC216" s="331"/>
    </row>
    <row r="217" spans="1:29" x14ac:dyDescent="0.15">
      <c r="A217" s="331"/>
      <c r="B217" s="331"/>
      <c r="C217" s="331"/>
      <c r="D217" s="331"/>
      <c r="E217" s="331"/>
      <c r="F217" s="331"/>
      <c r="G217" s="331"/>
      <c r="H217" s="331"/>
      <c r="I217" s="331"/>
      <c r="J217" s="331"/>
      <c r="K217" s="331"/>
      <c r="L217" s="331"/>
      <c r="M217" s="331"/>
      <c r="N217" s="331"/>
      <c r="O217" s="331"/>
      <c r="P217" s="331"/>
      <c r="Q217" s="331"/>
      <c r="R217" s="331"/>
      <c r="S217" s="331"/>
      <c r="T217" s="331"/>
      <c r="U217" s="331"/>
      <c r="V217" s="331"/>
      <c r="W217" s="331"/>
      <c r="X217" s="331"/>
      <c r="Y217" s="331"/>
      <c r="Z217" s="331"/>
      <c r="AA217" s="331"/>
      <c r="AB217" s="331"/>
      <c r="AC217" s="331"/>
    </row>
    <row r="218" spans="1:29" x14ac:dyDescent="0.15">
      <c r="A218" s="331"/>
      <c r="B218" s="331"/>
      <c r="C218" s="331"/>
      <c r="D218" s="331"/>
      <c r="E218" s="331"/>
      <c r="F218" s="331"/>
      <c r="G218" s="331"/>
      <c r="H218" s="331"/>
      <c r="I218" s="331"/>
      <c r="J218" s="331"/>
      <c r="K218" s="331"/>
      <c r="L218" s="331"/>
      <c r="M218" s="331"/>
      <c r="N218" s="331"/>
      <c r="O218" s="331"/>
      <c r="P218" s="331"/>
      <c r="Q218" s="331"/>
      <c r="R218" s="331"/>
      <c r="S218" s="331"/>
      <c r="T218" s="331"/>
      <c r="U218" s="331"/>
      <c r="V218" s="331"/>
      <c r="W218" s="331"/>
      <c r="X218" s="331"/>
      <c r="Y218" s="331"/>
      <c r="Z218" s="331"/>
      <c r="AA218" s="331"/>
      <c r="AB218" s="331"/>
      <c r="AC218" s="331"/>
    </row>
    <row r="219" spans="1:29" x14ac:dyDescent="0.15">
      <c r="A219" s="331"/>
      <c r="B219" s="331"/>
      <c r="C219" s="331"/>
      <c r="D219" s="331"/>
      <c r="E219" s="331"/>
      <c r="F219" s="331"/>
      <c r="G219" s="331"/>
      <c r="H219" s="331"/>
      <c r="I219" s="331"/>
      <c r="J219" s="331"/>
      <c r="K219" s="331"/>
      <c r="L219" s="331"/>
      <c r="M219" s="331"/>
      <c r="N219" s="331"/>
      <c r="O219" s="331"/>
      <c r="P219" s="331"/>
      <c r="Q219" s="331"/>
      <c r="R219" s="331"/>
      <c r="S219" s="331"/>
      <c r="T219" s="331"/>
      <c r="U219" s="331"/>
      <c r="V219" s="331"/>
      <c r="W219" s="331"/>
      <c r="X219" s="331"/>
      <c r="Y219" s="331"/>
      <c r="Z219" s="331"/>
      <c r="AA219" s="331"/>
      <c r="AB219" s="331"/>
      <c r="AC219" s="331"/>
    </row>
    <row r="220" spans="1:29" x14ac:dyDescent="0.15">
      <c r="A220" s="331"/>
      <c r="B220" s="331"/>
      <c r="C220" s="331"/>
      <c r="D220" s="331"/>
      <c r="E220" s="331"/>
      <c r="F220" s="331"/>
      <c r="G220" s="331"/>
      <c r="H220" s="331"/>
      <c r="I220" s="331"/>
      <c r="J220" s="331"/>
      <c r="K220" s="331"/>
      <c r="L220" s="331"/>
      <c r="M220" s="331"/>
      <c r="N220" s="331"/>
      <c r="O220" s="331"/>
      <c r="P220" s="331"/>
      <c r="Q220" s="331"/>
      <c r="R220" s="331"/>
      <c r="S220" s="331"/>
      <c r="T220" s="331"/>
      <c r="U220" s="331"/>
      <c r="V220" s="331"/>
      <c r="W220" s="331"/>
      <c r="X220" s="331"/>
      <c r="Y220" s="331"/>
      <c r="Z220" s="331"/>
      <c r="AA220" s="331"/>
      <c r="AB220" s="331"/>
      <c r="AC220" s="331"/>
    </row>
    <row r="221" spans="1:29" x14ac:dyDescent="0.15">
      <c r="A221" s="331"/>
      <c r="B221" s="331"/>
      <c r="C221" s="331"/>
      <c r="D221" s="331"/>
      <c r="E221" s="331"/>
      <c r="F221" s="331"/>
      <c r="G221" s="331"/>
      <c r="H221" s="331"/>
      <c r="I221" s="331"/>
      <c r="J221" s="331"/>
      <c r="K221" s="331"/>
      <c r="L221" s="331"/>
      <c r="M221" s="331"/>
      <c r="N221" s="331"/>
      <c r="O221" s="331"/>
      <c r="P221" s="331"/>
      <c r="Q221" s="331"/>
      <c r="R221" s="331"/>
      <c r="S221" s="331"/>
      <c r="T221" s="331"/>
      <c r="U221" s="331"/>
      <c r="V221" s="331"/>
      <c r="W221" s="331"/>
      <c r="X221" s="331"/>
      <c r="Y221" s="331"/>
      <c r="Z221" s="331"/>
      <c r="AA221" s="331"/>
      <c r="AB221" s="331"/>
      <c r="AC221" s="331"/>
    </row>
    <row r="222" spans="1:29" x14ac:dyDescent="0.15">
      <c r="A222" s="331"/>
      <c r="B222" s="331"/>
      <c r="C222" s="331"/>
      <c r="D222" s="331"/>
      <c r="E222" s="331"/>
      <c r="F222" s="331"/>
      <c r="G222" s="331"/>
      <c r="H222" s="331"/>
      <c r="I222" s="331"/>
      <c r="J222" s="331"/>
      <c r="K222" s="331"/>
      <c r="L222" s="331"/>
      <c r="M222" s="331"/>
      <c r="N222" s="331"/>
      <c r="O222" s="331"/>
      <c r="P222" s="331"/>
      <c r="Q222" s="331"/>
      <c r="R222" s="331"/>
      <c r="S222" s="331"/>
      <c r="T222" s="331"/>
      <c r="U222" s="331"/>
      <c r="V222" s="331"/>
      <c r="W222" s="331"/>
      <c r="X222" s="331"/>
      <c r="Y222" s="331"/>
      <c r="Z222" s="331"/>
      <c r="AA222" s="331"/>
      <c r="AB222" s="331"/>
      <c r="AC222" s="331"/>
    </row>
    <row r="223" spans="1:29" x14ac:dyDescent="0.15">
      <c r="A223" s="331"/>
      <c r="B223" s="331"/>
      <c r="C223" s="331"/>
      <c r="D223" s="331"/>
      <c r="E223" s="331"/>
      <c r="F223" s="331"/>
      <c r="G223" s="331"/>
      <c r="H223" s="331"/>
      <c r="I223" s="331"/>
      <c r="J223" s="331"/>
      <c r="K223" s="331"/>
      <c r="L223" s="331"/>
      <c r="M223" s="331"/>
      <c r="N223" s="331"/>
      <c r="O223" s="331"/>
      <c r="P223" s="331"/>
      <c r="Q223" s="331"/>
      <c r="R223" s="331"/>
      <c r="S223" s="331"/>
      <c r="T223" s="331"/>
      <c r="U223" s="331"/>
      <c r="V223" s="331"/>
      <c r="W223" s="331"/>
      <c r="X223" s="331"/>
      <c r="Y223" s="331"/>
      <c r="Z223" s="331"/>
      <c r="AA223" s="331"/>
      <c r="AB223" s="331"/>
      <c r="AC223" s="331"/>
    </row>
    <row r="224" spans="1:29" x14ac:dyDescent="0.15">
      <c r="A224" s="331"/>
      <c r="B224" s="331"/>
      <c r="C224" s="331"/>
      <c r="D224" s="331"/>
      <c r="E224" s="331"/>
      <c r="F224" s="331"/>
      <c r="G224" s="331"/>
      <c r="H224" s="331"/>
      <c r="I224" s="331"/>
      <c r="J224" s="331"/>
      <c r="K224" s="331"/>
      <c r="L224" s="331"/>
      <c r="M224" s="331"/>
      <c r="N224" s="331"/>
      <c r="O224" s="331"/>
      <c r="P224" s="331"/>
      <c r="Q224" s="331"/>
      <c r="R224" s="331"/>
      <c r="S224" s="331"/>
      <c r="T224" s="331"/>
      <c r="U224" s="331"/>
      <c r="V224" s="331"/>
      <c r="W224" s="331"/>
      <c r="X224" s="331"/>
      <c r="Y224" s="331"/>
      <c r="Z224" s="331"/>
      <c r="AA224" s="331"/>
      <c r="AB224" s="331"/>
      <c r="AC224" s="331"/>
    </row>
  </sheetData>
  <sheetProtection sheet="1" objects="1" scenarios="1"/>
  <mergeCells count="396">
    <mergeCell ref="A103:B104"/>
    <mergeCell ref="L103:M103"/>
    <mergeCell ref="Q103:R103"/>
    <mergeCell ref="T103:U103"/>
    <mergeCell ref="Y103:Z103"/>
    <mergeCell ref="L104:M104"/>
    <mergeCell ref="Q104:R104"/>
    <mergeCell ref="T104:Z104"/>
    <mergeCell ref="A101:B102"/>
    <mergeCell ref="L101:M101"/>
    <mergeCell ref="Q101:R101"/>
    <mergeCell ref="T101:U101"/>
    <mergeCell ref="Y101:Z101"/>
    <mergeCell ref="L102:M102"/>
    <mergeCell ref="Q102:R102"/>
    <mergeCell ref="T102:U102"/>
    <mergeCell ref="Y102:Z102"/>
    <mergeCell ref="A100:C100"/>
    <mergeCell ref="D100:H100"/>
    <mergeCell ref="L100:M100"/>
    <mergeCell ref="Q100:R100"/>
    <mergeCell ref="T100:U100"/>
    <mergeCell ref="Y100:Z100"/>
    <mergeCell ref="B98:C98"/>
    <mergeCell ref="L98:M98"/>
    <mergeCell ref="Q98:R98"/>
    <mergeCell ref="T98:U98"/>
    <mergeCell ref="Y98:Z98"/>
    <mergeCell ref="B99:C99"/>
    <mergeCell ref="L99:M99"/>
    <mergeCell ref="Q99:R99"/>
    <mergeCell ref="T99:U99"/>
    <mergeCell ref="Y99:Z99"/>
    <mergeCell ref="A96:C96"/>
    <mergeCell ref="L96:M96"/>
    <mergeCell ref="Q96:R96"/>
    <mergeCell ref="T96:U96"/>
    <mergeCell ref="Y96:Z96"/>
    <mergeCell ref="A97:C97"/>
    <mergeCell ref="L97:M97"/>
    <mergeCell ref="Q97:R97"/>
    <mergeCell ref="T97:U97"/>
    <mergeCell ref="Y97:Z97"/>
    <mergeCell ref="A94:C94"/>
    <mergeCell ref="L94:M94"/>
    <mergeCell ref="T94:Z94"/>
    <mergeCell ref="A95:C95"/>
    <mergeCell ref="L95:M95"/>
    <mergeCell ref="N95:O95"/>
    <mergeCell ref="Q95:R95"/>
    <mergeCell ref="T95:U95"/>
    <mergeCell ref="V95:W95"/>
    <mergeCell ref="Y95:Z95"/>
    <mergeCell ref="T91:U91"/>
    <mergeCell ref="L92:M92"/>
    <mergeCell ref="T92:U92"/>
    <mergeCell ref="B93:C93"/>
    <mergeCell ref="L93:M93"/>
    <mergeCell ref="T93:U93"/>
    <mergeCell ref="B89:C89"/>
    <mergeCell ref="G89:J89"/>
    <mergeCell ref="L89:M89"/>
    <mergeCell ref="T89:U89"/>
    <mergeCell ref="B90:B92"/>
    <mergeCell ref="G90:J90"/>
    <mergeCell ref="L90:M90"/>
    <mergeCell ref="T90:U90"/>
    <mergeCell ref="G91:J91"/>
    <mergeCell ref="L91:M91"/>
    <mergeCell ref="T86:U86"/>
    <mergeCell ref="B87:C87"/>
    <mergeCell ref="L87:M87"/>
    <mergeCell ref="T87:U87"/>
    <mergeCell ref="B88:C88"/>
    <mergeCell ref="L88:M88"/>
    <mergeCell ref="T88:U88"/>
    <mergeCell ref="B83:C83"/>
    <mergeCell ref="G83:J83"/>
    <mergeCell ref="L83:M83"/>
    <mergeCell ref="T83:U83"/>
    <mergeCell ref="B84:B86"/>
    <mergeCell ref="L84:M84"/>
    <mergeCell ref="T84:U84"/>
    <mergeCell ref="L85:M85"/>
    <mergeCell ref="T85:Z85"/>
    <mergeCell ref="L86:M86"/>
    <mergeCell ref="B81:C81"/>
    <mergeCell ref="K81:K85"/>
    <mergeCell ref="L81:M81"/>
    <mergeCell ref="N81:O81"/>
    <mergeCell ref="T81:U81"/>
    <mergeCell ref="V81:W81"/>
    <mergeCell ref="B82:C82"/>
    <mergeCell ref="G82:J82"/>
    <mergeCell ref="L82:M82"/>
    <mergeCell ref="T82:U82"/>
    <mergeCell ref="B79:C79"/>
    <mergeCell ref="M79:N79"/>
    <mergeCell ref="P79:Q79"/>
    <mergeCell ref="U79:V79"/>
    <mergeCell ref="X79:Y79"/>
    <mergeCell ref="B80:C80"/>
    <mergeCell ref="G80:J80"/>
    <mergeCell ref="M80:N80"/>
    <mergeCell ref="P80:Q80"/>
    <mergeCell ref="U80:V80"/>
    <mergeCell ref="X77:Z77"/>
    <mergeCell ref="B78:C78"/>
    <mergeCell ref="M78:N78"/>
    <mergeCell ref="P78:Q78"/>
    <mergeCell ref="U78:V78"/>
    <mergeCell ref="X78:Y78"/>
    <mergeCell ref="S75:T75"/>
    <mergeCell ref="A76:C76"/>
    <mergeCell ref="M76:N76"/>
    <mergeCell ref="P76:Q76"/>
    <mergeCell ref="U76:V76"/>
    <mergeCell ref="B77:C77"/>
    <mergeCell ref="G77:J77"/>
    <mergeCell ref="M77:N77"/>
    <mergeCell ref="P77:Q77"/>
    <mergeCell ref="U77:V77"/>
    <mergeCell ref="B71:D71"/>
    <mergeCell ref="F71:N71"/>
    <mergeCell ref="A73:C75"/>
    <mergeCell ref="G73:J75"/>
    <mergeCell ref="X73:AA73"/>
    <mergeCell ref="M74:N74"/>
    <mergeCell ref="O74:P74"/>
    <mergeCell ref="Q74:R74"/>
    <mergeCell ref="L75:M75"/>
    <mergeCell ref="Q75:R75"/>
    <mergeCell ref="A68:B69"/>
    <mergeCell ref="L68:M68"/>
    <mergeCell ref="Q68:R68"/>
    <mergeCell ref="T68:U68"/>
    <mergeCell ref="Y68:Z68"/>
    <mergeCell ref="L69:M69"/>
    <mergeCell ref="Q69:R69"/>
    <mergeCell ref="T69:Z69"/>
    <mergeCell ref="A66:B67"/>
    <mergeCell ref="L66:M66"/>
    <mergeCell ref="Q66:R66"/>
    <mergeCell ref="T66:U66"/>
    <mergeCell ref="Y66:Z66"/>
    <mergeCell ref="L67:M67"/>
    <mergeCell ref="Q67:R67"/>
    <mergeCell ref="T67:U67"/>
    <mergeCell ref="Y67:Z67"/>
    <mergeCell ref="A65:C65"/>
    <mergeCell ref="D65:H65"/>
    <mergeCell ref="L65:M65"/>
    <mergeCell ref="Q65:R65"/>
    <mergeCell ref="T65:U65"/>
    <mergeCell ref="Y65:Z65"/>
    <mergeCell ref="B63:C63"/>
    <mergeCell ref="L63:M63"/>
    <mergeCell ref="Q63:R63"/>
    <mergeCell ref="T63:U63"/>
    <mergeCell ref="Y63:Z63"/>
    <mergeCell ref="B64:C64"/>
    <mergeCell ref="L64:M64"/>
    <mergeCell ref="Q64:R64"/>
    <mergeCell ref="T64:U64"/>
    <mergeCell ref="Y64:Z64"/>
    <mergeCell ref="A61:C61"/>
    <mergeCell ref="L61:M61"/>
    <mergeCell ref="Q61:R61"/>
    <mergeCell ref="T61:U61"/>
    <mergeCell ref="Y61:Z61"/>
    <mergeCell ref="A62:C62"/>
    <mergeCell ref="L62:M62"/>
    <mergeCell ref="Q62:R62"/>
    <mergeCell ref="T62:U62"/>
    <mergeCell ref="Y62:Z62"/>
    <mergeCell ref="A59:C59"/>
    <mergeCell ref="L59:M59"/>
    <mergeCell ref="T59:Z59"/>
    <mergeCell ref="A60:C60"/>
    <mergeCell ref="L60:M60"/>
    <mergeCell ref="N60:O60"/>
    <mergeCell ref="Q60:R60"/>
    <mergeCell ref="T60:U60"/>
    <mergeCell ref="V60:W60"/>
    <mergeCell ref="Y60:Z60"/>
    <mergeCell ref="T56:U56"/>
    <mergeCell ref="L57:M57"/>
    <mergeCell ref="T57:U57"/>
    <mergeCell ref="B58:C58"/>
    <mergeCell ref="L58:M58"/>
    <mergeCell ref="T58:U58"/>
    <mergeCell ref="B54:C54"/>
    <mergeCell ref="G54:J54"/>
    <mergeCell ref="L54:M54"/>
    <mergeCell ref="T54:U54"/>
    <mergeCell ref="B55:B57"/>
    <mergeCell ref="G55:J55"/>
    <mergeCell ref="L55:M55"/>
    <mergeCell ref="T55:U55"/>
    <mergeCell ref="G56:J56"/>
    <mergeCell ref="L56:M56"/>
    <mergeCell ref="T51:U51"/>
    <mergeCell ref="B52:C52"/>
    <mergeCell ref="L52:M52"/>
    <mergeCell ref="T52:U52"/>
    <mergeCell ref="B53:C53"/>
    <mergeCell ref="L53:M53"/>
    <mergeCell ref="T53:U53"/>
    <mergeCell ref="B48:C48"/>
    <mergeCell ref="G48:J48"/>
    <mergeCell ref="L48:M48"/>
    <mergeCell ref="T48:U48"/>
    <mergeCell ref="B49:B51"/>
    <mergeCell ref="L49:M49"/>
    <mergeCell ref="T49:U49"/>
    <mergeCell ref="L50:M50"/>
    <mergeCell ref="T50:Z50"/>
    <mergeCell ref="L51:M51"/>
    <mergeCell ref="B46:C46"/>
    <mergeCell ref="K46:K50"/>
    <mergeCell ref="L46:M46"/>
    <mergeCell ref="N46:O46"/>
    <mergeCell ref="T46:U46"/>
    <mergeCell ref="V46:W46"/>
    <mergeCell ref="B47:C47"/>
    <mergeCell ref="G47:J47"/>
    <mergeCell ref="L47:M47"/>
    <mergeCell ref="T47:U47"/>
    <mergeCell ref="B44:C44"/>
    <mergeCell ref="M44:N44"/>
    <mergeCell ref="P44:Q44"/>
    <mergeCell ref="U44:V44"/>
    <mergeCell ref="X44:Y44"/>
    <mergeCell ref="B45:C45"/>
    <mergeCell ref="G45:J45"/>
    <mergeCell ref="M45:N45"/>
    <mergeCell ref="P45:Q45"/>
    <mergeCell ref="U45:V45"/>
    <mergeCell ref="X42:Z42"/>
    <mergeCell ref="B43:C43"/>
    <mergeCell ref="M43:N43"/>
    <mergeCell ref="P43:Q43"/>
    <mergeCell ref="U43:V43"/>
    <mergeCell ref="X43:Y43"/>
    <mergeCell ref="S40:T40"/>
    <mergeCell ref="A41:C41"/>
    <mergeCell ref="M41:N41"/>
    <mergeCell ref="P41:Q41"/>
    <mergeCell ref="U41:V41"/>
    <mergeCell ref="B42:C42"/>
    <mergeCell ref="G42:J42"/>
    <mergeCell ref="M42:N42"/>
    <mergeCell ref="P42:Q42"/>
    <mergeCell ref="U42:V42"/>
    <mergeCell ref="B36:D36"/>
    <mergeCell ref="F36:N36"/>
    <mergeCell ref="A38:C40"/>
    <mergeCell ref="G38:J40"/>
    <mergeCell ref="X38:AA38"/>
    <mergeCell ref="M39:N39"/>
    <mergeCell ref="O39:P39"/>
    <mergeCell ref="Q39:R39"/>
    <mergeCell ref="L40:M40"/>
    <mergeCell ref="Q40:R40"/>
    <mergeCell ref="A33:B34"/>
    <mergeCell ref="L33:M33"/>
    <mergeCell ref="Q33:R33"/>
    <mergeCell ref="T33:U33"/>
    <mergeCell ref="Y33:Z33"/>
    <mergeCell ref="L34:M34"/>
    <mergeCell ref="Q34:R34"/>
    <mergeCell ref="T34:Z34"/>
    <mergeCell ref="A31:B32"/>
    <mergeCell ref="L31:M31"/>
    <mergeCell ref="Q31:R31"/>
    <mergeCell ref="T31:U31"/>
    <mergeCell ref="Y31:Z31"/>
    <mergeCell ref="L32:M32"/>
    <mergeCell ref="Q32:R32"/>
    <mergeCell ref="T32:U32"/>
    <mergeCell ref="Y32:Z32"/>
    <mergeCell ref="A30:C30"/>
    <mergeCell ref="D30:H30"/>
    <mergeCell ref="L30:M30"/>
    <mergeCell ref="Q30:R30"/>
    <mergeCell ref="T30:U30"/>
    <mergeCell ref="Y30:Z30"/>
    <mergeCell ref="B28:C28"/>
    <mergeCell ref="L28:M28"/>
    <mergeCell ref="Q28:R28"/>
    <mergeCell ref="T28:U28"/>
    <mergeCell ref="Y28:Z28"/>
    <mergeCell ref="B29:C29"/>
    <mergeCell ref="L29:M29"/>
    <mergeCell ref="Q29:R29"/>
    <mergeCell ref="T29:U29"/>
    <mergeCell ref="Y29:Z29"/>
    <mergeCell ref="A26:C26"/>
    <mergeCell ref="L26:M26"/>
    <mergeCell ref="Q26:R26"/>
    <mergeCell ref="T26:U26"/>
    <mergeCell ref="Y26:Z26"/>
    <mergeCell ref="A27:C27"/>
    <mergeCell ref="L27:M27"/>
    <mergeCell ref="Q27:R27"/>
    <mergeCell ref="T27:U27"/>
    <mergeCell ref="Y27:Z27"/>
    <mergeCell ref="A24:C24"/>
    <mergeCell ref="L24:M24"/>
    <mergeCell ref="T24:Z24"/>
    <mergeCell ref="A25:C25"/>
    <mergeCell ref="L25:M25"/>
    <mergeCell ref="N25:O25"/>
    <mergeCell ref="Q25:R25"/>
    <mergeCell ref="T25:U25"/>
    <mergeCell ref="V25:W25"/>
    <mergeCell ref="Y25:Z25"/>
    <mergeCell ref="T21:U21"/>
    <mergeCell ref="L22:M22"/>
    <mergeCell ref="T22:U22"/>
    <mergeCell ref="B23:C23"/>
    <mergeCell ref="L23:M23"/>
    <mergeCell ref="T23:U23"/>
    <mergeCell ref="B19:C19"/>
    <mergeCell ref="G19:J19"/>
    <mergeCell ref="L19:M19"/>
    <mergeCell ref="T19:U19"/>
    <mergeCell ref="B20:B22"/>
    <mergeCell ref="G20:J20"/>
    <mergeCell ref="L20:M20"/>
    <mergeCell ref="T20:U20"/>
    <mergeCell ref="G21:J21"/>
    <mergeCell ref="L21:M21"/>
    <mergeCell ref="T16:U16"/>
    <mergeCell ref="B17:C17"/>
    <mergeCell ref="L17:M17"/>
    <mergeCell ref="T17:U17"/>
    <mergeCell ref="B18:C18"/>
    <mergeCell ref="L18:M18"/>
    <mergeCell ref="T18:U18"/>
    <mergeCell ref="B13:C13"/>
    <mergeCell ref="G13:J13"/>
    <mergeCell ref="L13:M13"/>
    <mergeCell ref="T13:U13"/>
    <mergeCell ref="B14:B16"/>
    <mergeCell ref="L14:M14"/>
    <mergeCell ref="T14:U14"/>
    <mergeCell ref="L15:M15"/>
    <mergeCell ref="T15:Z15"/>
    <mergeCell ref="L16:M16"/>
    <mergeCell ref="B11:C11"/>
    <mergeCell ref="K11:K15"/>
    <mergeCell ref="L11:M11"/>
    <mergeCell ref="N11:O11"/>
    <mergeCell ref="T11:U11"/>
    <mergeCell ref="V11:W11"/>
    <mergeCell ref="B12:C12"/>
    <mergeCell ref="G12:J12"/>
    <mergeCell ref="L12:M12"/>
    <mergeCell ref="T12:U12"/>
    <mergeCell ref="B9:C9"/>
    <mergeCell ref="M9:N9"/>
    <mergeCell ref="P9:Q9"/>
    <mergeCell ref="U9:V9"/>
    <mergeCell ref="X9:Y9"/>
    <mergeCell ref="B10:C10"/>
    <mergeCell ref="G10:J10"/>
    <mergeCell ref="M10:N10"/>
    <mergeCell ref="P10:Q10"/>
    <mergeCell ref="U10:V10"/>
    <mergeCell ref="X7:Z7"/>
    <mergeCell ref="B8:C8"/>
    <mergeCell ref="M8:N8"/>
    <mergeCell ref="P8:Q8"/>
    <mergeCell ref="U8:V8"/>
    <mergeCell ref="X8:Y8"/>
    <mergeCell ref="S5:T5"/>
    <mergeCell ref="A6:C6"/>
    <mergeCell ref="M6:N6"/>
    <mergeCell ref="P6:Q6"/>
    <mergeCell ref="U6:V6"/>
    <mergeCell ref="B7:C7"/>
    <mergeCell ref="G7:J7"/>
    <mergeCell ref="M7:N7"/>
    <mergeCell ref="P7:Q7"/>
    <mergeCell ref="U7:V7"/>
    <mergeCell ref="B1:D1"/>
    <mergeCell ref="F1:N1"/>
    <mergeCell ref="A3:C5"/>
    <mergeCell ref="G3:J5"/>
    <mergeCell ref="X3:AA3"/>
    <mergeCell ref="M4:N4"/>
    <mergeCell ref="O4:P4"/>
    <mergeCell ref="Q4:R4"/>
    <mergeCell ref="L5:M5"/>
    <mergeCell ref="Q5:R5"/>
  </mergeCells>
  <phoneticPr fontId="5"/>
  <printOptions horizontalCentered="1" verticalCentered="1"/>
  <pageMargins left="0.78740157480314965" right="0.39370078740157483" top="0.39370078740157483" bottom="0.39370078740157483" header="0.51181102362204722" footer="0.51181102362204722"/>
  <pageSetup paperSize="9" scale="73" orientation="landscape" blackAndWhite="1" r:id="rId1"/>
  <headerFooter alignWithMargins="0"/>
  <rowBreaks count="2" manualBreakCount="2">
    <brk id="35" max="16383" man="1"/>
    <brk id="70" max="2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78"/>
  <sheetViews>
    <sheetView showZeros="0" view="pageBreakPreview" zoomScale="75" zoomScaleNormal="100" zoomScaleSheetLayoutView="75" workbookViewId="0">
      <selection activeCell="AQ20" sqref="AQ20"/>
    </sheetView>
  </sheetViews>
  <sheetFormatPr defaultColWidth="4.25" defaultRowHeight="13.5" x14ac:dyDescent="0.15"/>
  <cols>
    <col min="1" max="8" width="4.25" style="638" customWidth="1"/>
    <col min="9" max="9" width="3.625" style="638" customWidth="1"/>
    <col min="10" max="13" width="4.25" style="638" customWidth="1"/>
    <col min="14" max="15" width="7" style="638" customWidth="1"/>
    <col min="16" max="16" width="3.125" style="638" customWidth="1"/>
    <col min="17" max="18" width="5.25" style="638" customWidth="1"/>
    <col min="19" max="19" width="3.125" style="638" customWidth="1"/>
    <col min="20" max="21" width="5.25" style="638" customWidth="1"/>
    <col min="22" max="22" width="3.125" style="638" customWidth="1"/>
    <col min="23" max="24" width="5.25" style="638" customWidth="1"/>
    <col min="25" max="25" width="3.125" style="638" customWidth="1"/>
    <col min="26" max="27" width="5.25" style="638" customWidth="1"/>
    <col min="28" max="28" width="3.125" style="638" customWidth="1"/>
    <col min="29" max="30" width="5.25" style="638" customWidth="1"/>
    <col min="31" max="31" width="3.125" style="638" customWidth="1"/>
    <col min="32" max="32" width="2.625" style="638" customWidth="1"/>
    <col min="33" max="37" width="4.25" style="638" customWidth="1"/>
    <col min="38" max="39" width="5.625" style="638" customWidth="1"/>
    <col min="40" max="40" width="4.25" style="638" customWidth="1"/>
    <col min="41" max="42" width="5.625" style="638" customWidth="1"/>
    <col min="43" max="43" width="4.25" style="638" customWidth="1"/>
    <col min="44" max="45" width="5.625" style="638" customWidth="1"/>
    <col min="46" max="46" width="4.25" style="638" customWidth="1"/>
    <col min="47" max="48" width="5.625" style="638" customWidth="1"/>
    <col min="49" max="49" width="4.25" style="638" customWidth="1"/>
    <col min="50" max="51" width="5.625" style="638" customWidth="1"/>
    <col min="52" max="52" width="4.25" style="638" customWidth="1"/>
    <col min="53" max="54" width="5.625" style="638" customWidth="1"/>
    <col min="55" max="16384" width="4.25" style="638"/>
  </cols>
  <sheetData>
    <row r="1" spans="1:61" s="600" customFormat="1" ht="24.75" customHeight="1" x14ac:dyDescent="0.2">
      <c r="A1" s="902" t="s">
        <v>77</v>
      </c>
      <c r="B1" s="903"/>
      <c r="C1" s="903"/>
      <c r="D1" s="903"/>
      <c r="E1" s="903"/>
      <c r="F1" s="903"/>
      <c r="G1" s="598"/>
      <c r="H1" s="598"/>
      <c r="I1" s="904" t="s">
        <v>72</v>
      </c>
      <c r="J1" s="904"/>
      <c r="K1" s="598"/>
      <c r="L1" s="905" t="str">
        <f>IF('2-1.添付資料かがみ'!P25="","",'2-1.添付資料かがみ'!P25)</f>
        <v/>
      </c>
      <c r="M1" s="905"/>
      <c r="N1" s="905"/>
      <c r="O1" s="905"/>
      <c r="P1" s="905"/>
      <c r="Q1" s="598"/>
      <c r="R1" s="598"/>
      <c r="S1" s="598"/>
      <c r="T1" s="598"/>
      <c r="U1" s="599"/>
      <c r="V1" s="599"/>
      <c r="W1" s="599"/>
      <c r="X1" s="599"/>
      <c r="Y1" s="599"/>
      <c r="Z1" s="599"/>
      <c r="AA1" s="599"/>
      <c r="AB1" s="599"/>
      <c r="AC1" s="598"/>
      <c r="AD1" s="598"/>
      <c r="AE1" s="598"/>
      <c r="AG1" s="601"/>
      <c r="AH1" s="601" t="s">
        <v>76</v>
      </c>
      <c r="AI1" s="601"/>
      <c r="AJ1" s="601"/>
      <c r="AK1" s="601"/>
      <c r="AL1" s="601"/>
      <c r="AM1" s="601"/>
      <c r="AN1" s="601"/>
      <c r="AO1" s="601"/>
      <c r="AP1" s="601"/>
      <c r="AQ1" s="601"/>
      <c r="AR1" s="601"/>
      <c r="AS1" s="601"/>
      <c r="AT1" s="601"/>
      <c r="AU1" s="601"/>
      <c r="AV1" s="601"/>
      <c r="AW1" s="601"/>
      <c r="AX1" s="601"/>
      <c r="AY1" s="601"/>
      <c r="AZ1" s="601"/>
      <c r="BA1" s="601"/>
      <c r="BB1" s="601"/>
      <c r="BC1" s="601"/>
      <c r="BD1" s="601"/>
      <c r="BE1" s="601"/>
      <c r="BF1" s="601"/>
      <c r="BG1" s="601"/>
      <c r="BH1" s="601"/>
      <c r="BI1" s="601"/>
    </row>
    <row r="2" spans="1:61" s="608" customFormat="1" ht="15" customHeight="1" thickBot="1" x14ac:dyDescent="0.2"/>
    <row r="3" spans="1:61" s="608" customFormat="1" ht="15" customHeight="1" thickBot="1" x14ac:dyDescent="0.2">
      <c r="A3" s="1273" t="s">
        <v>75</v>
      </c>
      <c r="B3" s="1274"/>
      <c r="C3" s="1274"/>
      <c r="D3" s="1274"/>
      <c r="E3" s="1274"/>
      <c r="F3" s="1274"/>
      <c r="G3" s="1274"/>
      <c r="H3" s="1275"/>
      <c r="J3" s="1273" t="s">
        <v>69</v>
      </c>
      <c r="K3" s="1276"/>
      <c r="L3" s="1276"/>
      <c r="M3" s="1276"/>
      <c r="N3" s="1276"/>
      <c r="O3" s="1276"/>
      <c r="P3" s="1276"/>
      <c r="Q3" s="1276"/>
      <c r="R3" s="1276"/>
      <c r="S3" s="1276"/>
      <c r="T3" s="1276"/>
      <c r="U3" s="1276"/>
      <c r="V3" s="1276"/>
      <c r="W3" s="1276"/>
      <c r="X3" s="1276"/>
      <c r="Y3" s="1276"/>
      <c r="Z3" s="1276"/>
      <c r="AA3" s="1276"/>
      <c r="AB3" s="1276"/>
      <c r="AC3" s="1276"/>
      <c r="AD3" s="1276"/>
      <c r="AE3" s="1277"/>
    </row>
    <row r="4" spans="1:61" s="608" customFormat="1" ht="15" customHeight="1" thickBot="1" x14ac:dyDescent="0.2"/>
    <row r="5" spans="1:61" s="608" customFormat="1" ht="15" customHeight="1" thickTop="1" x14ac:dyDescent="0.15">
      <c r="A5" s="1278" t="s">
        <v>68</v>
      </c>
      <c r="B5" s="1279"/>
      <c r="C5" s="1279"/>
      <c r="D5" s="1279"/>
      <c r="E5" s="1279"/>
      <c r="F5" s="1279"/>
      <c r="G5" s="1279"/>
      <c r="H5" s="1280"/>
      <c r="J5" s="628"/>
      <c r="K5" s="1281" t="s">
        <v>67</v>
      </c>
      <c r="L5" s="1282"/>
      <c r="M5" s="1283"/>
      <c r="N5" s="1284"/>
      <c r="O5" s="1285"/>
      <c r="P5" s="1286"/>
      <c r="Q5" s="1284"/>
      <c r="R5" s="1285"/>
      <c r="S5" s="1286"/>
      <c r="T5" s="1284"/>
      <c r="U5" s="1285"/>
      <c r="V5" s="1286"/>
      <c r="W5" s="1284"/>
      <c r="X5" s="1285"/>
      <c r="Y5" s="1286"/>
      <c r="Z5" s="1284"/>
      <c r="AA5" s="1285"/>
      <c r="AB5" s="1286"/>
      <c r="AC5" s="1284"/>
      <c r="AD5" s="1285"/>
      <c r="AE5" s="1293"/>
      <c r="AH5" s="62"/>
      <c r="AI5" s="819" t="s">
        <v>319</v>
      </c>
      <c r="AJ5" s="800"/>
      <c r="AK5" s="820"/>
      <c r="AL5" s="855">
        <f>N4</f>
        <v>0</v>
      </c>
      <c r="AM5" s="789"/>
      <c r="AN5" s="918"/>
      <c r="AO5" s="855">
        <f t="shared" ref="AO5:AO6" si="0">Q4</f>
        <v>0</v>
      </c>
      <c r="AP5" s="789"/>
      <c r="AQ5" s="918"/>
      <c r="AR5" s="855">
        <f t="shared" ref="AR5:AR6" si="1">T4</f>
        <v>0</v>
      </c>
      <c r="AS5" s="789"/>
      <c r="AT5" s="918"/>
      <c r="AU5" s="855">
        <f t="shared" ref="AU5:AU6" si="2">W4</f>
        <v>0</v>
      </c>
      <c r="AV5" s="789"/>
      <c r="AW5" s="918"/>
      <c r="AX5" s="855">
        <f t="shared" ref="AX5:AX6" si="3">Z4</f>
        <v>0</v>
      </c>
      <c r="AY5" s="789"/>
      <c r="AZ5" s="918"/>
      <c r="BA5" s="855">
        <f t="shared" ref="BA5:BA6" si="4">AC4</f>
        <v>0</v>
      </c>
      <c r="BB5" s="789"/>
      <c r="BC5" s="795"/>
    </row>
    <row r="6" spans="1:61" s="608" customFormat="1" ht="15" customHeight="1" thickBot="1" x14ac:dyDescent="0.2">
      <c r="A6" s="641"/>
      <c r="B6" s="1287" t="s">
        <v>66</v>
      </c>
      <c r="C6" s="1288"/>
      <c r="D6" s="1289"/>
      <c r="E6" s="1287" t="s">
        <v>51</v>
      </c>
      <c r="F6" s="1288"/>
      <c r="G6" s="1288"/>
      <c r="H6" s="1290"/>
      <c r="J6" s="629"/>
      <c r="K6" s="1287" t="s">
        <v>65</v>
      </c>
      <c r="L6" s="1291"/>
      <c r="M6" s="1292"/>
      <c r="N6" s="1269"/>
      <c r="O6" s="1270"/>
      <c r="P6" s="1271"/>
      <c r="Q6" s="1269"/>
      <c r="R6" s="1270"/>
      <c r="S6" s="1271"/>
      <c r="T6" s="1269"/>
      <c r="U6" s="1270"/>
      <c r="V6" s="1271"/>
      <c r="W6" s="1269"/>
      <c r="X6" s="1270"/>
      <c r="Y6" s="1271"/>
      <c r="Z6" s="1269"/>
      <c r="AA6" s="1270"/>
      <c r="AB6" s="1271"/>
      <c r="AC6" s="1269"/>
      <c r="AD6" s="1270"/>
      <c r="AE6" s="1272"/>
      <c r="AH6" s="56"/>
      <c r="AI6" s="780" t="s">
        <v>320</v>
      </c>
      <c r="AJ6" s="783"/>
      <c r="AK6" s="785"/>
      <c r="AL6" s="914">
        <f>N5</f>
        <v>0</v>
      </c>
      <c r="AM6" s="915"/>
      <c r="AN6" s="916"/>
      <c r="AO6" s="914">
        <f t="shared" si="0"/>
        <v>0</v>
      </c>
      <c r="AP6" s="915"/>
      <c r="AQ6" s="916"/>
      <c r="AR6" s="914">
        <f t="shared" si="1"/>
        <v>0</v>
      </c>
      <c r="AS6" s="915"/>
      <c r="AT6" s="916"/>
      <c r="AU6" s="914">
        <f t="shared" si="2"/>
        <v>0</v>
      </c>
      <c r="AV6" s="915"/>
      <c r="AW6" s="916"/>
      <c r="AX6" s="914">
        <f t="shared" si="3"/>
        <v>0</v>
      </c>
      <c r="AY6" s="915"/>
      <c r="AZ6" s="916"/>
      <c r="BA6" s="914">
        <f t="shared" si="4"/>
        <v>0</v>
      </c>
      <c r="BB6" s="915"/>
      <c r="BC6" s="917"/>
    </row>
    <row r="7" spans="1:61" s="608" customFormat="1" ht="15" customHeight="1" thickTop="1" x14ac:dyDescent="0.15">
      <c r="A7" s="635">
        <v>1</v>
      </c>
      <c r="B7" s="1302">
        <f>N5</f>
        <v>0</v>
      </c>
      <c r="C7" s="1303"/>
      <c r="D7" s="1304"/>
      <c r="E7" s="1305">
        <f>SUM(N13)</f>
        <v>0</v>
      </c>
      <c r="F7" s="1306"/>
      <c r="G7" s="1306"/>
      <c r="H7" s="642" t="s">
        <v>12</v>
      </c>
      <c r="J7" s="630">
        <v>1</v>
      </c>
      <c r="K7" s="1281" t="s">
        <v>64</v>
      </c>
      <c r="L7" s="1282"/>
      <c r="M7" s="1283"/>
      <c r="N7" s="1310"/>
      <c r="O7" s="1311"/>
      <c r="P7" s="609" t="s">
        <v>2</v>
      </c>
      <c r="Q7" s="900"/>
      <c r="R7" s="901"/>
      <c r="S7" s="609" t="s">
        <v>2</v>
      </c>
      <c r="T7" s="900"/>
      <c r="U7" s="901"/>
      <c r="V7" s="609" t="s">
        <v>2</v>
      </c>
      <c r="W7" s="900"/>
      <c r="X7" s="901"/>
      <c r="Y7" s="609" t="s">
        <v>2</v>
      </c>
      <c r="Z7" s="900"/>
      <c r="AA7" s="901"/>
      <c r="AB7" s="609" t="s">
        <v>2</v>
      </c>
      <c r="AC7" s="900"/>
      <c r="AD7" s="901"/>
      <c r="AE7" s="631" t="s">
        <v>2</v>
      </c>
      <c r="AH7" s="55"/>
      <c r="AI7" s="819"/>
      <c r="AJ7" s="800"/>
      <c r="AK7" s="820"/>
      <c r="AL7" s="1294"/>
      <c r="AM7" s="1295"/>
      <c r="AN7" s="609"/>
      <c r="AO7" s="1294"/>
      <c r="AP7" s="1295"/>
      <c r="AQ7" s="609"/>
      <c r="AR7" s="1294"/>
      <c r="AS7" s="1295"/>
      <c r="AT7" s="609"/>
      <c r="AU7" s="1294"/>
      <c r="AV7" s="1295"/>
      <c r="AW7" s="609"/>
      <c r="AX7" s="1294"/>
      <c r="AY7" s="1295"/>
      <c r="AZ7" s="609"/>
      <c r="BA7" s="1294"/>
      <c r="BB7" s="1295"/>
      <c r="BC7" s="60"/>
    </row>
    <row r="8" spans="1:61" s="608" customFormat="1" ht="15" customHeight="1" x14ac:dyDescent="0.15">
      <c r="A8" s="639">
        <v>2</v>
      </c>
      <c r="B8" s="1296">
        <f>Q5</f>
        <v>0</v>
      </c>
      <c r="C8" s="1297"/>
      <c r="D8" s="1298"/>
      <c r="E8" s="887">
        <f>SUM(Q13)</f>
        <v>0</v>
      </c>
      <c r="F8" s="888"/>
      <c r="G8" s="888"/>
      <c r="H8" s="633" t="s">
        <v>12</v>
      </c>
      <c r="J8" s="632">
        <v>2</v>
      </c>
      <c r="K8" s="1299" t="s">
        <v>61</v>
      </c>
      <c r="L8" s="1300"/>
      <c r="M8" s="1301"/>
      <c r="N8" s="887" t="str">
        <f>IF(N9="","",N9/N7*10)</f>
        <v/>
      </c>
      <c r="O8" s="888"/>
      <c r="P8" s="610" t="str">
        <f>P9</f>
        <v>本</v>
      </c>
      <c r="Q8" s="887" t="str">
        <f>IF(Q9="","",Q9/Q7*10)</f>
        <v/>
      </c>
      <c r="R8" s="888"/>
      <c r="S8" s="610" t="str">
        <f>S9</f>
        <v>本</v>
      </c>
      <c r="T8" s="887" t="str">
        <f>IF(T9="","",T9/T7*10)</f>
        <v/>
      </c>
      <c r="U8" s="888"/>
      <c r="V8" s="610" t="str">
        <f>V9</f>
        <v>本</v>
      </c>
      <c r="W8" s="887" t="str">
        <f>IF(W9="","",W9/W7*10)</f>
        <v/>
      </c>
      <c r="X8" s="888"/>
      <c r="Y8" s="610" t="str">
        <f>Y9</f>
        <v>本</v>
      </c>
      <c r="Z8" s="887" t="str">
        <f>IF(Z9="","",Z9/Z7*10)</f>
        <v/>
      </c>
      <c r="AA8" s="888"/>
      <c r="AB8" s="610" t="str">
        <f>AB9</f>
        <v>本</v>
      </c>
      <c r="AC8" s="887" t="str">
        <f>IF(AC9="","",AC9/AC7*10)</f>
        <v/>
      </c>
      <c r="AD8" s="888"/>
      <c r="AE8" s="633" t="str">
        <f>AE9</f>
        <v>本</v>
      </c>
      <c r="AH8" s="53">
        <v>1</v>
      </c>
      <c r="AI8" s="813" t="s">
        <v>309</v>
      </c>
      <c r="AJ8" s="814"/>
      <c r="AK8" s="815"/>
      <c r="AL8" s="701" t="str">
        <f>IF(N8="","",N8/N6*10)</f>
        <v/>
      </c>
      <c r="AM8" s="702"/>
      <c r="AN8" s="52" t="s">
        <v>308</v>
      </c>
      <c r="AO8" s="701" t="str">
        <f>IF(Q8="","",Q8/Q6*10)</f>
        <v/>
      </c>
      <c r="AP8" s="702"/>
      <c r="AQ8" s="52" t="s">
        <v>308</v>
      </c>
      <c r="AR8" s="701" t="str">
        <f>IF(T8="","",T8/T6*10)</f>
        <v/>
      </c>
      <c r="AS8" s="702"/>
      <c r="AT8" s="52" t="s">
        <v>308</v>
      </c>
      <c r="AU8" s="701" t="str">
        <f>IF(W8="","",W8/W6*10)</f>
        <v/>
      </c>
      <c r="AV8" s="702"/>
      <c r="AW8" s="52" t="s">
        <v>308</v>
      </c>
      <c r="AX8" s="701" t="str">
        <f>IF(Z8="","",Z8/Z6*10)</f>
        <v/>
      </c>
      <c r="AY8" s="702"/>
      <c r="AZ8" s="52" t="s">
        <v>308</v>
      </c>
      <c r="BA8" s="701" t="str">
        <f>IF(AC8="","",AC8/AC6*10)</f>
        <v/>
      </c>
      <c r="BB8" s="702"/>
      <c r="BC8" s="51" t="s">
        <v>308</v>
      </c>
    </row>
    <row r="9" spans="1:61" s="608" customFormat="1" ht="15" customHeight="1" x14ac:dyDescent="0.15">
      <c r="A9" s="639">
        <v>3</v>
      </c>
      <c r="B9" s="1296">
        <f>T5</f>
        <v>0</v>
      </c>
      <c r="C9" s="1297"/>
      <c r="D9" s="1298"/>
      <c r="E9" s="887">
        <f>SUM(T13)</f>
        <v>0</v>
      </c>
      <c r="F9" s="888"/>
      <c r="G9" s="888"/>
      <c r="H9" s="633" t="s">
        <v>12</v>
      </c>
      <c r="J9" s="632">
        <v>3</v>
      </c>
      <c r="K9" s="1307" t="s">
        <v>60</v>
      </c>
      <c r="L9" s="1308"/>
      <c r="M9" s="1309"/>
      <c r="N9" s="862"/>
      <c r="O9" s="863"/>
      <c r="P9" s="150" t="s">
        <v>3</v>
      </c>
      <c r="Q9" s="862"/>
      <c r="R9" s="863"/>
      <c r="S9" s="150" t="s">
        <v>3</v>
      </c>
      <c r="T9" s="862"/>
      <c r="U9" s="863"/>
      <c r="V9" s="150" t="s">
        <v>3</v>
      </c>
      <c r="W9" s="862"/>
      <c r="X9" s="863"/>
      <c r="Y9" s="150" t="s">
        <v>3</v>
      </c>
      <c r="Z9" s="862"/>
      <c r="AA9" s="863"/>
      <c r="AB9" s="150" t="s">
        <v>3</v>
      </c>
      <c r="AC9" s="862"/>
      <c r="AD9" s="863"/>
      <c r="AE9" s="640" t="s">
        <v>3</v>
      </c>
      <c r="AH9" s="53">
        <v>2</v>
      </c>
      <c r="AI9" s="772" t="s">
        <v>310</v>
      </c>
      <c r="AJ9" s="773"/>
      <c r="AK9" s="774"/>
      <c r="AL9" s="701" t="str">
        <f>AL8</f>
        <v/>
      </c>
      <c r="AM9" s="702"/>
      <c r="AN9" s="52" t="str">
        <f>AN8</f>
        <v>本</v>
      </c>
      <c r="AO9" s="701" t="str">
        <f>AO8</f>
        <v/>
      </c>
      <c r="AP9" s="702"/>
      <c r="AQ9" s="52" t="str">
        <f>AQ8</f>
        <v>本</v>
      </c>
      <c r="AR9" s="701" t="str">
        <f>AR8</f>
        <v/>
      </c>
      <c r="AS9" s="702"/>
      <c r="AT9" s="52" t="str">
        <f>AT8</f>
        <v>本</v>
      </c>
      <c r="AU9" s="701" t="str">
        <f>AU8</f>
        <v/>
      </c>
      <c r="AV9" s="702"/>
      <c r="AW9" s="52" t="str">
        <f>AW8</f>
        <v>本</v>
      </c>
      <c r="AX9" s="701" t="str">
        <f>AX8</f>
        <v/>
      </c>
      <c r="AY9" s="702"/>
      <c r="AZ9" s="52" t="str">
        <f>AZ8</f>
        <v>本</v>
      </c>
      <c r="BA9" s="701" t="str">
        <f>BA8</f>
        <v/>
      </c>
      <c r="BB9" s="702"/>
      <c r="BC9" s="51" t="str">
        <f>BC8</f>
        <v>本</v>
      </c>
    </row>
    <row r="10" spans="1:61" s="608" customFormat="1" ht="15" customHeight="1" x14ac:dyDescent="0.15">
      <c r="A10" s="639">
        <v>4</v>
      </c>
      <c r="B10" s="1296">
        <f>W5</f>
        <v>0</v>
      </c>
      <c r="C10" s="1297"/>
      <c r="D10" s="1298"/>
      <c r="E10" s="887">
        <f>SUM(W13)</f>
        <v>0</v>
      </c>
      <c r="F10" s="888"/>
      <c r="G10" s="888"/>
      <c r="H10" s="643" t="s">
        <v>12</v>
      </c>
      <c r="J10" s="632">
        <v>4</v>
      </c>
      <c r="K10" s="1307" t="s">
        <v>59</v>
      </c>
      <c r="L10" s="1308"/>
      <c r="M10" s="1309"/>
      <c r="N10" s="898"/>
      <c r="O10" s="899"/>
      <c r="P10" s="610" t="s">
        <v>12</v>
      </c>
      <c r="Q10" s="898"/>
      <c r="R10" s="899"/>
      <c r="S10" s="610" t="s">
        <v>12</v>
      </c>
      <c r="T10" s="898"/>
      <c r="U10" s="899"/>
      <c r="V10" s="610" t="s">
        <v>12</v>
      </c>
      <c r="W10" s="898"/>
      <c r="X10" s="899"/>
      <c r="Y10" s="610" t="s">
        <v>12</v>
      </c>
      <c r="Z10" s="898"/>
      <c r="AA10" s="899"/>
      <c r="AB10" s="610" t="s">
        <v>12</v>
      </c>
      <c r="AC10" s="898"/>
      <c r="AD10" s="899"/>
      <c r="AE10" s="633" t="s">
        <v>12</v>
      </c>
      <c r="AH10" s="53">
        <v>3</v>
      </c>
      <c r="AI10" s="772" t="s">
        <v>311</v>
      </c>
      <c r="AJ10" s="773"/>
      <c r="AK10" s="774"/>
      <c r="AL10" s="701">
        <f>N10</f>
        <v>0</v>
      </c>
      <c r="AM10" s="702"/>
      <c r="AN10" s="52" t="s">
        <v>312</v>
      </c>
      <c r="AO10" s="701">
        <f>Q10</f>
        <v>0</v>
      </c>
      <c r="AP10" s="702"/>
      <c r="AQ10" s="52" t="s">
        <v>312</v>
      </c>
      <c r="AR10" s="701">
        <f>T10</f>
        <v>0</v>
      </c>
      <c r="AS10" s="702"/>
      <c r="AT10" s="52" t="s">
        <v>312</v>
      </c>
      <c r="AU10" s="701">
        <f>W10</f>
        <v>0</v>
      </c>
      <c r="AV10" s="702"/>
      <c r="AW10" s="52" t="s">
        <v>312</v>
      </c>
      <c r="AX10" s="701">
        <f>Z10</f>
        <v>0</v>
      </c>
      <c r="AY10" s="702"/>
      <c r="AZ10" s="52" t="s">
        <v>312</v>
      </c>
      <c r="BA10" s="701">
        <f>AC10</f>
        <v>0</v>
      </c>
      <c r="BB10" s="702"/>
      <c r="BC10" s="51" t="s">
        <v>321</v>
      </c>
    </row>
    <row r="11" spans="1:61" s="608" customFormat="1" ht="15" customHeight="1" x14ac:dyDescent="0.15">
      <c r="A11" s="639">
        <v>5</v>
      </c>
      <c r="B11" s="1296">
        <f>Z5</f>
        <v>0</v>
      </c>
      <c r="C11" s="1297"/>
      <c r="D11" s="1298"/>
      <c r="E11" s="887">
        <f>SUM(Z13)</f>
        <v>0</v>
      </c>
      <c r="F11" s="888"/>
      <c r="G11" s="888"/>
      <c r="H11" s="643" t="s">
        <v>12</v>
      </c>
      <c r="J11" s="632">
        <v>5</v>
      </c>
      <c r="K11" s="1307" t="s">
        <v>58</v>
      </c>
      <c r="L11" s="1308"/>
      <c r="M11" s="1309"/>
      <c r="N11" s="898"/>
      <c r="O11" s="899"/>
      <c r="P11" s="610" t="s">
        <v>12</v>
      </c>
      <c r="Q11" s="898">
        <f>ROUNDDOWN(Q9*Q10,0)</f>
        <v>0</v>
      </c>
      <c r="R11" s="899"/>
      <c r="S11" s="610" t="s">
        <v>12</v>
      </c>
      <c r="T11" s="898">
        <f>ROUNDDOWN(T9*T10,0)</f>
        <v>0</v>
      </c>
      <c r="U11" s="899"/>
      <c r="V11" s="610" t="s">
        <v>12</v>
      </c>
      <c r="W11" s="898">
        <f>ROUNDDOWN(W9*W10,0)</f>
        <v>0</v>
      </c>
      <c r="X11" s="899"/>
      <c r="Y11" s="610" t="s">
        <v>12</v>
      </c>
      <c r="Z11" s="898">
        <f>ROUNDDOWN(Z9*Z10,0)</f>
        <v>0</v>
      </c>
      <c r="AA11" s="899"/>
      <c r="AB11" s="610" t="s">
        <v>12</v>
      </c>
      <c r="AC11" s="898">
        <f>ROUNDDOWN(AC9*AC10,0)</f>
        <v>0</v>
      </c>
      <c r="AD11" s="899"/>
      <c r="AE11" s="633" t="s">
        <v>12</v>
      </c>
      <c r="AH11" s="53">
        <v>4</v>
      </c>
      <c r="AI11" s="772" t="s">
        <v>322</v>
      </c>
      <c r="AJ11" s="773"/>
      <c r="AK11" s="774"/>
      <c r="AL11" s="701" t="str">
        <f>IFERROR(AL9*AL10,"")</f>
        <v/>
      </c>
      <c r="AM11" s="702"/>
      <c r="AN11" s="52" t="s">
        <v>312</v>
      </c>
      <c r="AO11" s="701" t="str">
        <f>IFERROR(AO9*AO10,"")</f>
        <v/>
      </c>
      <c r="AP11" s="702"/>
      <c r="AQ11" s="52" t="s">
        <v>312</v>
      </c>
      <c r="AR11" s="701" t="str">
        <f>IFERROR(AR9*AR10,"")</f>
        <v/>
      </c>
      <c r="AS11" s="702"/>
      <c r="AT11" s="52" t="s">
        <v>312</v>
      </c>
      <c r="AU11" s="701" t="str">
        <f>IFERROR(AU9*AU10,"")</f>
        <v/>
      </c>
      <c r="AV11" s="702"/>
      <c r="AW11" s="52" t="s">
        <v>312</v>
      </c>
      <c r="AX11" s="701" t="str">
        <f>IFERROR(AX9*AX10,"")</f>
        <v/>
      </c>
      <c r="AY11" s="702"/>
      <c r="AZ11" s="52" t="s">
        <v>321</v>
      </c>
      <c r="BA11" s="701" t="str">
        <f>IFERROR(BA9*BA10,"")</f>
        <v/>
      </c>
      <c r="BB11" s="702"/>
      <c r="BC11" s="51" t="s">
        <v>312</v>
      </c>
    </row>
    <row r="12" spans="1:61" s="608" customFormat="1" ht="15" customHeight="1" x14ac:dyDescent="0.15">
      <c r="A12" s="639">
        <v>6</v>
      </c>
      <c r="B12" s="1296">
        <f>AC5</f>
        <v>0</v>
      </c>
      <c r="C12" s="1297"/>
      <c r="D12" s="1298"/>
      <c r="E12" s="1312">
        <f>AC13</f>
        <v>0</v>
      </c>
      <c r="F12" s="1313"/>
      <c r="G12" s="1313"/>
      <c r="H12" s="643" t="s">
        <v>12</v>
      </c>
      <c r="J12" s="632"/>
      <c r="K12" s="611"/>
      <c r="L12" s="611"/>
      <c r="M12" s="612"/>
      <c r="N12" s="887"/>
      <c r="O12" s="888"/>
      <c r="P12" s="610"/>
      <c r="Q12" s="887"/>
      <c r="R12" s="888"/>
      <c r="S12" s="610"/>
      <c r="T12" s="887"/>
      <c r="U12" s="888"/>
      <c r="V12" s="610"/>
      <c r="W12" s="887"/>
      <c r="X12" s="888"/>
      <c r="Y12" s="610"/>
      <c r="Z12" s="887"/>
      <c r="AA12" s="888"/>
      <c r="AB12" s="610"/>
      <c r="AC12" s="887"/>
      <c r="AD12" s="888"/>
      <c r="AE12" s="633"/>
      <c r="AH12" s="53"/>
      <c r="AI12" s="59"/>
      <c r="AJ12" s="59"/>
      <c r="AK12" s="58"/>
      <c r="AL12" s="701"/>
      <c r="AM12" s="702"/>
      <c r="AN12" s="52"/>
      <c r="AO12" s="701"/>
      <c r="AP12" s="702"/>
      <c r="AQ12" s="52"/>
      <c r="AR12" s="701"/>
      <c r="AS12" s="702"/>
      <c r="AT12" s="52"/>
      <c r="AU12" s="701"/>
      <c r="AV12" s="702"/>
      <c r="AW12" s="52"/>
      <c r="AX12" s="701"/>
      <c r="AY12" s="702"/>
      <c r="AZ12" s="52"/>
      <c r="BA12" s="701"/>
      <c r="BB12" s="702"/>
      <c r="BC12" s="51"/>
    </row>
    <row r="13" spans="1:61" s="608" customFormat="1" ht="15" customHeight="1" thickBot="1" x14ac:dyDescent="0.2">
      <c r="A13" s="1316" t="s">
        <v>57</v>
      </c>
      <c r="B13" s="1317"/>
      <c r="C13" s="1317"/>
      <c r="D13" s="1318"/>
      <c r="E13" s="696">
        <f>SUM(E7:G12)</f>
        <v>0</v>
      </c>
      <c r="F13" s="697"/>
      <c r="G13" s="697"/>
      <c r="H13" s="634" t="s">
        <v>12</v>
      </c>
      <c r="J13" s="1319" t="s">
        <v>56</v>
      </c>
      <c r="K13" s="1320"/>
      <c r="L13" s="1320"/>
      <c r="M13" s="1321"/>
      <c r="N13" s="696">
        <f>SUM(N11)</f>
        <v>0</v>
      </c>
      <c r="O13" s="697"/>
      <c r="P13" s="613" t="s">
        <v>12</v>
      </c>
      <c r="Q13" s="696">
        <f>SUM(Q11)</f>
        <v>0</v>
      </c>
      <c r="R13" s="697"/>
      <c r="S13" s="613" t="s">
        <v>12</v>
      </c>
      <c r="T13" s="696">
        <f>SUM(T11)</f>
        <v>0</v>
      </c>
      <c r="U13" s="697"/>
      <c r="V13" s="613" t="s">
        <v>12</v>
      </c>
      <c r="W13" s="696">
        <f>SUM(W11)</f>
        <v>0</v>
      </c>
      <c r="X13" s="697"/>
      <c r="Y13" s="613" t="s">
        <v>12</v>
      </c>
      <c r="Z13" s="696">
        <f>SUM(Z11)</f>
        <v>0</v>
      </c>
      <c r="AA13" s="697"/>
      <c r="AB13" s="613" t="s">
        <v>12</v>
      </c>
      <c r="AC13" s="696">
        <f>SUM(AC11)</f>
        <v>0</v>
      </c>
      <c r="AD13" s="697"/>
      <c r="AE13" s="634" t="s">
        <v>12</v>
      </c>
      <c r="AH13" s="792" t="s">
        <v>323</v>
      </c>
      <c r="AI13" s="793"/>
      <c r="AJ13" s="793"/>
      <c r="AK13" s="794"/>
      <c r="AL13" s="751">
        <f>SUM(AL11)</f>
        <v>0</v>
      </c>
      <c r="AM13" s="752"/>
      <c r="AN13" s="49" t="s">
        <v>312</v>
      </c>
      <c r="AO13" s="751">
        <f>SUM(AO11)</f>
        <v>0</v>
      </c>
      <c r="AP13" s="752"/>
      <c r="AQ13" s="49" t="s">
        <v>312</v>
      </c>
      <c r="AR13" s="751">
        <f>SUM(AR11)</f>
        <v>0</v>
      </c>
      <c r="AS13" s="752"/>
      <c r="AT13" s="49" t="s">
        <v>312</v>
      </c>
      <c r="AU13" s="751">
        <f>SUM(AU11)</f>
        <v>0</v>
      </c>
      <c r="AV13" s="752"/>
      <c r="AW13" s="49" t="s">
        <v>312</v>
      </c>
      <c r="AX13" s="751">
        <f>SUM(AX11)</f>
        <v>0</v>
      </c>
      <c r="AY13" s="752"/>
      <c r="AZ13" s="49" t="s">
        <v>321</v>
      </c>
      <c r="BA13" s="751">
        <f>SUM(BA11)</f>
        <v>0</v>
      </c>
      <c r="BB13" s="752"/>
      <c r="BC13" s="48" t="s">
        <v>321</v>
      </c>
    </row>
    <row r="14" spans="1:61" s="608" customFormat="1" ht="15" customHeight="1" thickTop="1" thickBot="1" x14ac:dyDescent="0.2"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</row>
    <row r="15" spans="1:61" s="608" customFormat="1" ht="15" customHeight="1" thickTop="1" x14ac:dyDescent="0.15">
      <c r="A15" s="1278" t="s">
        <v>55</v>
      </c>
      <c r="B15" s="1279"/>
      <c r="C15" s="1279"/>
      <c r="D15" s="1279"/>
      <c r="E15" s="1279"/>
      <c r="F15" s="1279"/>
      <c r="G15" s="1279"/>
      <c r="H15" s="1280"/>
      <c r="J15" s="635" t="s">
        <v>53</v>
      </c>
      <c r="K15" s="626"/>
      <c r="L15" s="626"/>
      <c r="M15" s="626"/>
      <c r="N15" s="1314"/>
      <c r="O15" s="1314"/>
      <c r="P15" s="1314"/>
      <c r="Q15" s="1314"/>
      <c r="R15" s="1314"/>
      <c r="S15" s="1314"/>
      <c r="T15" s="1314"/>
      <c r="U15" s="1314"/>
      <c r="V15" s="1314"/>
      <c r="W15" s="1314"/>
      <c r="X15" s="1314"/>
      <c r="Y15" s="1314"/>
      <c r="Z15" s="1314"/>
      <c r="AA15" s="1314"/>
      <c r="AB15" s="1314"/>
      <c r="AC15" s="1314"/>
      <c r="AD15" s="1314"/>
      <c r="AE15" s="1315"/>
      <c r="AH15" s="57" t="s">
        <v>54</v>
      </c>
      <c r="AI15" s="607"/>
      <c r="AJ15" s="607"/>
      <c r="AK15" s="607"/>
      <c r="AL15" s="789"/>
      <c r="AM15" s="789"/>
      <c r="AN15" s="789"/>
      <c r="AO15" s="789"/>
      <c r="AP15" s="789"/>
      <c r="AQ15" s="789"/>
      <c r="AR15" s="789"/>
      <c r="AS15" s="789"/>
      <c r="AT15" s="789"/>
      <c r="AU15" s="789"/>
      <c r="AV15" s="789"/>
      <c r="AW15" s="789"/>
      <c r="AX15" s="789"/>
      <c r="AY15" s="789"/>
      <c r="AZ15" s="789"/>
      <c r="BA15" s="789"/>
      <c r="BB15" s="789"/>
      <c r="BC15" s="795"/>
    </row>
    <row r="16" spans="1:61" s="608" customFormat="1" ht="15" customHeight="1" thickBot="1" x14ac:dyDescent="0.2">
      <c r="A16" s="644"/>
      <c r="B16" s="1322" t="s">
        <v>52</v>
      </c>
      <c r="C16" s="1323"/>
      <c r="D16" s="1330"/>
      <c r="E16" s="1322" t="s">
        <v>51</v>
      </c>
      <c r="F16" s="1323"/>
      <c r="G16" s="1323"/>
      <c r="H16" s="1324"/>
      <c r="J16" s="629" t="s">
        <v>53</v>
      </c>
      <c r="K16" s="1287" t="s">
        <v>52</v>
      </c>
      <c r="L16" s="1291"/>
      <c r="M16" s="1292"/>
      <c r="N16" s="1287" t="s">
        <v>51</v>
      </c>
      <c r="O16" s="1291"/>
      <c r="P16" s="1292"/>
      <c r="Q16" s="1287" t="s">
        <v>51</v>
      </c>
      <c r="R16" s="1291"/>
      <c r="S16" s="1292"/>
      <c r="T16" s="1287" t="s">
        <v>51</v>
      </c>
      <c r="U16" s="1291"/>
      <c r="V16" s="1292"/>
      <c r="W16" s="1287" t="s">
        <v>51</v>
      </c>
      <c r="X16" s="1291"/>
      <c r="Y16" s="1292"/>
      <c r="Z16" s="1287" t="s">
        <v>51</v>
      </c>
      <c r="AA16" s="1291"/>
      <c r="AB16" s="1292"/>
      <c r="AC16" s="1287" t="s">
        <v>51</v>
      </c>
      <c r="AD16" s="1291"/>
      <c r="AE16" s="1329"/>
      <c r="AH16" s="56" t="s">
        <v>324</v>
      </c>
      <c r="AI16" s="780" t="s">
        <v>325</v>
      </c>
      <c r="AJ16" s="783"/>
      <c r="AK16" s="785"/>
      <c r="AL16" s="780" t="s">
        <v>313</v>
      </c>
      <c r="AM16" s="781"/>
      <c r="AN16" s="782"/>
      <c r="AO16" s="780" t="s">
        <v>326</v>
      </c>
      <c r="AP16" s="781"/>
      <c r="AQ16" s="782"/>
      <c r="AR16" s="780" t="s">
        <v>326</v>
      </c>
      <c r="AS16" s="781"/>
      <c r="AT16" s="782"/>
      <c r="AU16" s="780" t="s">
        <v>313</v>
      </c>
      <c r="AV16" s="781"/>
      <c r="AW16" s="782"/>
      <c r="AX16" s="780" t="s">
        <v>313</v>
      </c>
      <c r="AY16" s="781"/>
      <c r="AZ16" s="782"/>
      <c r="BA16" s="780" t="s">
        <v>313</v>
      </c>
      <c r="BB16" s="781"/>
      <c r="BC16" s="786"/>
    </row>
    <row r="17" spans="1:55" s="608" customFormat="1" ht="15" customHeight="1" thickTop="1" x14ac:dyDescent="0.15">
      <c r="A17" s="639">
        <v>1</v>
      </c>
      <c r="B17" s="1307" t="s">
        <v>50</v>
      </c>
      <c r="C17" s="1327"/>
      <c r="D17" s="1328"/>
      <c r="E17" s="1312">
        <f t="shared" ref="E17:E24" si="5">SUM(N17:AD17)</f>
        <v>0</v>
      </c>
      <c r="F17" s="1313"/>
      <c r="G17" s="1313"/>
      <c r="H17" s="633" t="s">
        <v>12</v>
      </c>
      <c r="J17" s="630">
        <v>1</v>
      </c>
      <c r="K17" s="1281" t="s">
        <v>50</v>
      </c>
      <c r="L17" s="1282"/>
      <c r="M17" s="1283"/>
      <c r="N17" s="1325"/>
      <c r="O17" s="1326"/>
      <c r="P17" s="615" t="s">
        <v>12</v>
      </c>
      <c r="Q17" s="1325"/>
      <c r="R17" s="1326"/>
      <c r="S17" s="615" t="s">
        <v>12</v>
      </c>
      <c r="T17" s="1325"/>
      <c r="U17" s="1326"/>
      <c r="V17" s="615" t="s">
        <v>12</v>
      </c>
      <c r="W17" s="1325"/>
      <c r="X17" s="1326"/>
      <c r="Y17" s="615" t="s">
        <v>12</v>
      </c>
      <c r="Z17" s="1325"/>
      <c r="AA17" s="1326"/>
      <c r="AB17" s="615" t="s">
        <v>12</v>
      </c>
      <c r="AC17" s="1325"/>
      <c r="AD17" s="1326"/>
      <c r="AE17" s="636" t="s">
        <v>12</v>
      </c>
      <c r="AH17" s="55">
        <v>1</v>
      </c>
      <c r="AI17" s="775" t="s">
        <v>327</v>
      </c>
      <c r="AJ17" s="776"/>
      <c r="AK17" s="777"/>
      <c r="AL17" s="701" t="str">
        <f>IF(N17="","",N17/N$7*10)</f>
        <v/>
      </c>
      <c r="AM17" s="702"/>
      <c r="AN17" s="50" t="s">
        <v>321</v>
      </c>
      <c r="AO17" s="701" t="str">
        <f>IF(Q17="","",Q17/Q$7*10)</f>
        <v/>
      </c>
      <c r="AP17" s="702"/>
      <c r="AQ17" s="50" t="s">
        <v>312</v>
      </c>
      <c r="AR17" s="701" t="str">
        <f>IF(T17="","",T17/T$7*10)</f>
        <v/>
      </c>
      <c r="AS17" s="702"/>
      <c r="AT17" s="50" t="s">
        <v>312</v>
      </c>
      <c r="AU17" s="701" t="str">
        <f>IF(W17="","",W17/W$7*10)</f>
        <v/>
      </c>
      <c r="AV17" s="702"/>
      <c r="AW17" s="50" t="s">
        <v>312</v>
      </c>
      <c r="AX17" s="701" t="str">
        <f>IF(Z17="","",Z17/Z$7*10)</f>
        <v/>
      </c>
      <c r="AY17" s="702"/>
      <c r="AZ17" s="50" t="s">
        <v>312</v>
      </c>
      <c r="BA17" s="701" t="str">
        <f>IF(AC17="","",AC17/AC$7*10)</f>
        <v/>
      </c>
      <c r="BB17" s="702"/>
      <c r="BC17" s="54" t="s">
        <v>312</v>
      </c>
    </row>
    <row r="18" spans="1:55" s="608" customFormat="1" ht="15" customHeight="1" x14ac:dyDescent="0.15">
      <c r="A18" s="639">
        <v>2</v>
      </c>
      <c r="B18" s="1307" t="s">
        <v>49</v>
      </c>
      <c r="C18" s="1327"/>
      <c r="D18" s="1328"/>
      <c r="E18" s="887">
        <f t="shared" si="5"/>
        <v>0</v>
      </c>
      <c r="F18" s="888"/>
      <c r="G18" s="888"/>
      <c r="H18" s="633" t="s">
        <v>12</v>
      </c>
      <c r="J18" s="632">
        <v>2</v>
      </c>
      <c r="K18" s="1307" t="s">
        <v>49</v>
      </c>
      <c r="L18" s="1308"/>
      <c r="M18" s="1309"/>
      <c r="N18" s="898"/>
      <c r="O18" s="899"/>
      <c r="P18" s="610" t="s">
        <v>12</v>
      </c>
      <c r="Q18" s="898"/>
      <c r="R18" s="899"/>
      <c r="S18" s="610" t="s">
        <v>12</v>
      </c>
      <c r="T18" s="898"/>
      <c r="U18" s="899"/>
      <c r="V18" s="610" t="s">
        <v>12</v>
      </c>
      <c r="W18" s="898"/>
      <c r="X18" s="899"/>
      <c r="Y18" s="610" t="s">
        <v>12</v>
      </c>
      <c r="Z18" s="898"/>
      <c r="AA18" s="899"/>
      <c r="AB18" s="610" t="s">
        <v>12</v>
      </c>
      <c r="AC18" s="898"/>
      <c r="AD18" s="899"/>
      <c r="AE18" s="633" t="s">
        <v>12</v>
      </c>
      <c r="AH18" s="53">
        <v>2</v>
      </c>
      <c r="AI18" s="772" t="s">
        <v>314</v>
      </c>
      <c r="AJ18" s="773"/>
      <c r="AK18" s="774"/>
      <c r="AL18" s="701" t="str">
        <f t="shared" ref="AL18:AL24" si="6">IF(N18="","",N18/N$7*10)</f>
        <v/>
      </c>
      <c r="AM18" s="702"/>
      <c r="AN18" s="52" t="s">
        <v>312</v>
      </c>
      <c r="AO18" s="701" t="str">
        <f t="shared" ref="AO18:AO24" si="7">IF(Q18="","",Q18/Q$7*10)</f>
        <v/>
      </c>
      <c r="AP18" s="702"/>
      <c r="AQ18" s="52" t="s">
        <v>312</v>
      </c>
      <c r="AR18" s="701" t="str">
        <f t="shared" ref="AR18:AR24" si="8">IF(T18="","",T18/T$7*10)</f>
        <v/>
      </c>
      <c r="AS18" s="702"/>
      <c r="AT18" s="52" t="s">
        <v>321</v>
      </c>
      <c r="AU18" s="701" t="str">
        <f t="shared" ref="AU18:AU24" si="9">IF(W18="","",W18/W$7*10)</f>
        <v/>
      </c>
      <c r="AV18" s="702"/>
      <c r="AW18" s="52" t="s">
        <v>312</v>
      </c>
      <c r="AX18" s="701" t="str">
        <f t="shared" ref="AX18:AX24" si="10">IF(Z18="","",Z18/Z$7*10)</f>
        <v/>
      </c>
      <c r="AY18" s="702"/>
      <c r="AZ18" s="52" t="s">
        <v>312</v>
      </c>
      <c r="BA18" s="701" t="str">
        <f t="shared" ref="BA18:BA24" si="11">IF(AC18="","",AC18/AC$7*10)</f>
        <v/>
      </c>
      <c r="BB18" s="702"/>
      <c r="BC18" s="51" t="s">
        <v>312</v>
      </c>
    </row>
    <row r="19" spans="1:55" s="608" customFormat="1" ht="15" customHeight="1" x14ac:dyDescent="0.15">
      <c r="A19" s="639">
        <v>3</v>
      </c>
      <c r="B19" s="1307" t="s">
        <v>48</v>
      </c>
      <c r="C19" s="1327"/>
      <c r="D19" s="1328"/>
      <c r="E19" s="887">
        <f t="shared" si="5"/>
        <v>0</v>
      </c>
      <c r="F19" s="888"/>
      <c r="G19" s="888"/>
      <c r="H19" s="633" t="s">
        <v>12</v>
      </c>
      <c r="J19" s="632">
        <v>3</v>
      </c>
      <c r="K19" s="1307" t="s">
        <v>48</v>
      </c>
      <c r="L19" s="1308"/>
      <c r="M19" s="1309"/>
      <c r="N19" s="898"/>
      <c r="O19" s="899"/>
      <c r="P19" s="610" t="s">
        <v>12</v>
      </c>
      <c r="Q19" s="898"/>
      <c r="R19" s="899"/>
      <c r="S19" s="610" t="s">
        <v>12</v>
      </c>
      <c r="T19" s="898"/>
      <c r="U19" s="899"/>
      <c r="V19" s="610" t="s">
        <v>12</v>
      </c>
      <c r="W19" s="898"/>
      <c r="X19" s="899"/>
      <c r="Y19" s="610" t="s">
        <v>12</v>
      </c>
      <c r="Z19" s="898"/>
      <c r="AA19" s="899"/>
      <c r="AB19" s="610" t="s">
        <v>12</v>
      </c>
      <c r="AC19" s="898"/>
      <c r="AD19" s="899"/>
      <c r="AE19" s="633" t="s">
        <v>12</v>
      </c>
      <c r="AH19" s="53">
        <v>3</v>
      </c>
      <c r="AI19" s="772" t="s">
        <v>315</v>
      </c>
      <c r="AJ19" s="773"/>
      <c r="AK19" s="774"/>
      <c r="AL19" s="701" t="str">
        <f t="shared" si="6"/>
        <v/>
      </c>
      <c r="AM19" s="702"/>
      <c r="AN19" s="52" t="s">
        <v>321</v>
      </c>
      <c r="AO19" s="701" t="str">
        <f t="shared" si="7"/>
        <v/>
      </c>
      <c r="AP19" s="702"/>
      <c r="AQ19" s="52" t="s">
        <v>312</v>
      </c>
      <c r="AR19" s="701" t="str">
        <f t="shared" si="8"/>
        <v/>
      </c>
      <c r="AS19" s="702"/>
      <c r="AT19" s="52" t="s">
        <v>321</v>
      </c>
      <c r="AU19" s="701" t="str">
        <f t="shared" si="9"/>
        <v/>
      </c>
      <c r="AV19" s="702"/>
      <c r="AW19" s="52" t="s">
        <v>312</v>
      </c>
      <c r="AX19" s="701" t="str">
        <f t="shared" si="10"/>
        <v/>
      </c>
      <c r="AY19" s="702"/>
      <c r="AZ19" s="52" t="s">
        <v>312</v>
      </c>
      <c r="BA19" s="701" t="str">
        <f t="shared" si="11"/>
        <v/>
      </c>
      <c r="BB19" s="702"/>
      <c r="BC19" s="51" t="s">
        <v>321</v>
      </c>
    </row>
    <row r="20" spans="1:55" s="608" customFormat="1" ht="15" customHeight="1" x14ac:dyDescent="0.15">
      <c r="A20" s="639">
        <v>4</v>
      </c>
      <c r="B20" s="1331" t="s">
        <v>47</v>
      </c>
      <c r="C20" s="1334"/>
      <c r="D20" s="1335"/>
      <c r="E20" s="887">
        <f t="shared" si="5"/>
        <v>0</v>
      </c>
      <c r="F20" s="888"/>
      <c r="G20" s="888"/>
      <c r="H20" s="633" t="s">
        <v>12</v>
      </c>
      <c r="J20" s="632">
        <v>4</v>
      </c>
      <c r="K20" s="1331" t="s">
        <v>47</v>
      </c>
      <c r="L20" s="1332"/>
      <c r="M20" s="1333"/>
      <c r="N20" s="898"/>
      <c r="O20" s="899"/>
      <c r="P20" s="610" t="s">
        <v>12</v>
      </c>
      <c r="Q20" s="898"/>
      <c r="R20" s="899"/>
      <c r="S20" s="610" t="s">
        <v>12</v>
      </c>
      <c r="T20" s="898"/>
      <c r="U20" s="899"/>
      <c r="V20" s="610" t="s">
        <v>12</v>
      </c>
      <c r="W20" s="898"/>
      <c r="X20" s="899"/>
      <c r="Y20" s="610" t="s">
        <v>12</v>
      </c>
      <c r="Z20" s="898"/>
      <c r="AA20" s="899"/>
      <c r="AB20" s="610" t="s">
        <v>12</v>
      </c>
      <c r="AC20" s="898"/>
      <c r="AD20" s="899"/>
      <c r="AE20" s="633" t="s">
        <v>12</v>
      </c>
      <c r="AH20" s="53">
        <v>4</v>
      </c>
      <c r="AI20" s="688" t="s">
        <v>316</v>
      </c>
      <c r="AJ20" s="770"/>
      <c r="AK20" s="771"/>
      <c r="AL20" s="701" t="str">
        <f t="shared" si="6"/>
        <v/>
      </c>
      <c r="AM20" s="702"/>
      <c r="AN20" s="52" t="s">
        <v>312</v>
      </c>
      <c r="AO20" s="701" t="str">
        <f t="shared" si="7"/>
        <v/>
      </c>
      <c r="AP20" s="702"/>
      <c r="AQ20" s="52" t="s">
        <v>312</v>
      </c>
      <c r="AR20" s="701" t="str">
        <f t="shared" si="8"/>
        <v/>
      </c>
      <c r="AS20" s="702"/>
      <c r="AT20" s="52" t="s">
        <v>312</v>
      </c>
      <c r="AU20" s="701" t="str">
        <f t="shared" si="9"/>
        <v/>
      </c>
      <c r="AV20" s="702"/>
      <c r="AW20" s="52" t="s">
        <v>312</v>
      </c>
      <c r="AX20" s="701" t="str">
        <f t="shared" si="10"/>
        <v/>
      </c>
      <c r="AY20" s="702"/>
      <c r="AZ20" s="52" t="s">
        <v>312</v>
      </c>
      <c r="BA20" s="701" t="str">
        <f t="shared" si="11"/>
        <v/>
      </c>
      <c r="BB20" s="702"/>
      <c r="BC20" s="51" t="s">
        <v>312</v>
      </c>
    </row>
    <row r="21" spans="1:55" s="608" customFormat="1" ht="15" customHeight="1" x14ac:dyDescent="0.15">
      <c r="A21" s="639">
        <v>5</v>
      </c>
      <c r="B21" s="1331" t="s">
        <v>46</v>
      </c>
      <c r="C21" s="1332"/>
      <c r="D21" s="1333"/>
      <c r="E21" s="887">
        <f t="shared" si="5"/>
        <v>0</v>
      </c>
      <c r="F21" s="888"/>
      <c r="G21" s="888"/>
      <c r="H21" s="633" t="s">
        <v>12</v>
      </c>
      <c r="J21" s="632">
        <v>5</v>
      </c>
      <c r="K21" s="1331" t="s">
        <v>46</v>
      </c>
      <c r="L21" s="1332"/>
      <c r="M21" s="1333"/>
      <c r="N21" s="898"/>
      <c r="O21" s="899"/>
      <c r="P21" s="610" t="s">
        <v>12</v>
      </c>
      <c r="Q21" s="898"/>
      <c r="R21" s="899"/>
      <c r="S21" s="610" t="s">
        <v>12</v>
      </c>
      <c r="T21" s="898"/>
      <c r="U21" s="899"/>
      <c r="V21" s="610" t="s">
        <v>12</v>
      </c>
      <c r="W21" s="898"/>
      <c r="X21" s="899"/>
      <c r="Y21" s="610" t="s">
        <v>12</v>
      </c>
      <c r="Z21" s="898"/>
      <c r="AA21" s="899"/>
      <c r="AB21" s="610" t="s">
        <v>12</v>
      </c>
      <c r="AC21" s="898"/>
      <c r="AD21" s="899"/>
      <c r="AE21" s="633" t="s">
        <v>12</v>
      </c>
      <c r="AH21" s="53">
        <v>5</v>
      </c>
      <c r="AI21" s="688" t="s">
        <v>328</v>
      </c>
      <c r="AJ21" s="689"/>
      <c r="AK21" s="690"/>
      <c r="AL21" s="701" t="str">
        <f t="shared" si="6"/>
        <v/>
      </c>
      <c r="AM21" s="702"/>
      <c r="AN21" s="52" t="s">
        <v>312</v>
      </c>
      <c r="AO21" s="701" t="str">
        <f t="shared" si="7"/>
        <v/>
      </c>
      <c r="AP21" s="702"/>
      <c r="AQ21" s="52" t="s">
        <v>321</v>
      </c>
      <c r="AR21" s="701" t="str">
        <f t="shared" si="8"/>
        <v/>
      </c>
      <c r="AS21" s="702"/>
      <c r="AT21" s="52" t="s">
        <v>312</v>
      </c>
      <c r="AU21" s="701" t="str">
        <f t="shared" si="9"/>
        <v/>
      </c>
      <c r="AV21" s="702"/>
      <c r="AW21" s="52" t="s">
        <v>321</v>
      </c>
      <c r="AX21" s="701" t="str">
        <f t="shared" si="10"/>
        <v/>
      </c>
      <c r="AY21" s="702"/>
      <c r="AZ21" s="52" t="s">
        <v>312</v>
      </c>
      <c r="BA21" s="701" t="str">
        <f t="shared" si="11"/>
        <v/>
      </c>
      <c r="BB21" s="702"/>
      <c r="BC21" s="51" t="s">
        <v>312</v>
      </c>
    </row>
    <row r="22" spans="1:55" s="608" customFormat="1" ht="15" customHeight="1" x14ac:dyDescent="0.15">
      <c r="A22" s="1336" t="s">
        <v>44</v>
      </c>
      <c r="B22" s="1331" t="s">
        <v>43</v>
      </c>
      <c r="C22" s="1332"/>
      <c r="D22" s="1333"/>
      <c r="E22" s="887">
        <f t="shared" si="5"/>
        <v>0</v>
      </c>
      <c r="F22" s="888"/>
      <c r="G22" s="888"/>
      <c r="H22" s="633" t="s">
        <v>12</v>
      </c>
      <c r="J22" s="1338" t="s">
        <v>44</v>
      </c>
      <c r="K22" s="1331" t="s">
        <v>43</v>
      </c>
      <c r="L22" s="1332"/>
      <c r="M22" s="1333"/>
      <c r="N22" s="898"/>
      <c r="O22" s="899"/>
      <c r="P22" s="610" t="s">
        <v>12</v>
      </c>
      <c r="Q22" s="898"/>
      <c r="R22" s="899"/>
      <c r="S22" s="610" t="s">
        <v>12</v>
      </c>
      <c r="T22" s="898"/>
      <c r="U22" s="899"/>
      <c r="V22" s="610" t="s">
        <v>12</v>
      </c>
      <c r="W22" s="898"/>
      <c r="X22" s="899"/>
      <c r="Y22" s="610" t="s">
        <v>12</v>
      </c>
      <c r="Z22" s="898"/>
      <c r="AA22" s="899"/>
      <c r="AB22" s="610" t="s">
        <v>12</v>
      </c>
      <c r="AC22" s="898"/>
      <c r="AD22" s="899"/>
      <c r="AE22" s="633" t="s">
        <v>12</v>
      </c>
      <c r="AH22" s="753" t="s">
        <v>329</v>
      </c>
      <c r="AI22" s="688" t="s">
        <v>330</v>
      </c>
      <c r="AJ22" s="689"/>
      <c r="AK22" s="690"/>
      <c r="AL22" s="701" t="str">
        <f t="shared" si="6"/>
        <v/>
      </c>
      <c r="AM22" s="702"/>
      <c r="AN22" s="52" t="s">
        <v>321</v>
      </c>
      <c r="AO22" s="701" t="str">
        <f t="shared" si="7"/>
        <v/>
      </c>
      <c r="AP22" s="702"/>
      <c r="AQ22" s="52" t="s">
        <v>321</v>
      </c>
      <c r="AR22" s="701" t="str">
        <f t="shared" si="8"/>
        <v/>
      </c>
      <c r="AS22" s="702"/>
      <c r="AT22" s="52" t="s">
        <v>312</v>
      </c>
      <c r="AU22" s="701" t="str">
        <f t="shared" si="9"/>
        <v/>
      </c>
      <c r="AV22" s="702"/>
      <c r="AW22" s="52" t="s">
        <v>312</v>
      </c>
      <c r="AX22" s="701" t="str">
        <f t="shared" si="10"/>
        <v/>
      </c>
      <c r="AY22" s="702"/>
      <c r="AZ22" s="52" t="s">
        <v>312</v>
      </c>
      <c r="BA22" s="701" t="str">
        <f t="shared" si="11"/>
        <v/>
      </c>
      <c r="BB22" s="702"/>
      <c r="BC22" s="51" t="s">
        <v>312</v>
      </c>
    </row>
    <row r="23" spans="1:55" s="608" customFormat="1" ht="15" customHeight="1" x14ac:dyDescent="0.15">
      <c r="A23" s="1336"/>
      <c r="B23" s="1331" t="s">
        <v>42</v>
      </c>
      <c r="C23" s="1332"/>
      <c r="D23" s="1333"/>
      <c r="E23" s="887">
        <f t="shared" si="5"/>
        <v>0</v>
      </c>
      <c r="F23" s="888"/>
      <c r="G23" s="888"/>
      <c r="H23" s="633" t="s">
        <v>12</v>
      </c>
      <c r="J23" s="1339"/>
      <c r="K23" s="1331" t="s">
        <v>42</v>
      </c>
      <c r="L23" s="1332"/>
      <c r="M23" s="1333"/>
      <c r="N23" s="898"/>
      <c r="O23" s="899"/>
      <c r="P23" s="610" t="s">
        <v>12</v>
      </c>
      <c r="Q23" s="898"/>
      <c r="R23" s="899"/>
      <c r="S23" s="610" t="s">
        <v>12</v>
      </c>
      <c r="T23" s="898"/>
      <c r="U23" s="899"/>
      <c r="V23" s="610" t="s">
        <v>12</v>
      </c>
      <c r="W23" s="898"/>
      <c r="X23" s="899"/>
      <c r="Y23" s="610" t="s">
        <v>12</v>
      </c>
      <c r="Z23" s="898"/>
      <c r="AA23" s="899"/>
      <c r="AB23" s="610" t="s">
        <v>12</v>
      </c>
      <c r="AC23" s="898"/>
      <c r="AD23" s="899"/>
      <c r="AE23" s="633" t="s">
        <v>12</v>
      </c>
      <c r="AH23" s="754"/>
      <c r="AI23" s="688" t="s">
        <v>317</v>
      </c>
      <c r="AJ23" s="689"/>
      <c r="AK23" s="690"/>
      <c r="AL23" s="701" t="str">
        <f t="shared" si="6"/>
        <v/>
      </c>
      <c r="AM23" s="702"/>
      <c r="AN23" s="52" t="s">
        <v>312</v>
      </c>
      <c r="AO23" s="701" t="str">
        <f t="shared" si="7"/>
        <v/>
      </c>
      <c r="AP23" s="702"/>
      <c r="AQ23" s="52" t="s">
        <v>312</v>
      </c>
      <c r="AR23" s="701" t="str">
        <f t="shared" si="8"/>
        <v/>
      </c>
      <c r="AS23" s="702"/>
      <c r="AT23" s="52" t="s">
        <v>321</v>
      </c>
      <c r="AU23" s="701" t="str">
        <f t="shared" si="9"/>
        <v/>
      </c>
      <c r="AV23" s="702"/>
      <c r="AW23" s="52" t="s">
        <v>321</v>
      </c>
      <c r="AX23" s="701" t="str">
        <f t="shared" si="10"/>
        <v/>
      </c>
      <c r="AY23" s="702"/>
      <c r="AZ23" s="52" t="s">
        <v>312</v>
      </c>
      <c r="BA23" s="701" t="str">
        <f t="shared" si="11"/>
        <v/>
      </c>
      <c r="BB23" s="702"/>
      <c r="BC23" s="51" t="s">
        <v>321</v>
      </c>
    </row>
    <row r="24" spans="1:55" s="608" customFormat="1" ht="15" customHeight="1" thickBot="1" x14ac:dyDescent="0.2">
      <c r="A24" s="1337"/>
      <c r="B24" s="1341" t="s">
        <v>41</v>
      </c>
      <c r="C24" s="1342"/>
      <c r="D24" s="1343"/>
      <c r="E24" s="696">
        <f t="shared" si="5"/>
        <v>0</v>
      </c>
      <c r="F24" s="697"/>
      <c r="G24" s="697"/>
      <c r="H24" s="634" t="s">
        <v>12</v>
      </c>
      <c r="J24" s="1340"/>
      <c r="K24" s="1331" t="s">
        <v>41</v>
      </c>
      <c r="L24" s="1332"/>
      <c r="M24" s="1333"/>
      <c r="N24" s="898"/>
      <c r="O24" s="899"/>
      <c r="P24" s="610" t="s">
        <v>12</v>
      </c>
      <c r="Q24" s="898"/>
      <c r="R24" s="899"/>
      <c r="S24" s="610" t="s">
        <v>12</v>
      </c>
      <c r="T24" s="898"/>
      <c r="U24" s="899"/>
      <c r="V24" s="610" t="s">
        <v>12</v>
      </c>
      <c r="W24" s="898"/>
      <c r="X24" s="899"/>
      <c r="Y24" s="610" t="s">
        <v>12</v>
      </c>
      <c r="Z24" s="898"/>
      <c r="AA24" s="899"/>
      <c r="AB24" s="610" t="s">
        <v>12</v>
      </c>
      <c r="AC24" s="898"/>
      <c r="AD24" s="899"/>
      <c r="AE24" s="633" t="s">
        <v>12</v>
      </c>
      <c r="AH24" s="755"/>
      <c r="AI24" s="688" t="s">
        <v>331</v>
      </c>
      <c r="AJ24" s="689"/>
      <c r="AK24" s="690"/>
      <c r="AL24" s="701" t="str">
        <f t="shared" si="6"/>
        <v/>
      </c>
      <c r="AM24" s="702"/>
      <c r="AN24" s="52" t="s">
        <v>321</v>
      </c>
      <c r="AO24" s="701" t="str">
        <f t="shared" si="7"/>
        <v/>
      </c>
      <c r="AP24" s="702"/>
      <c r="AQ24" s="52" t="s">
        <v>321</v>
      </c>
      <c r="AR24" s="701" t="str">
        <f t="shared" si="8"/>
        <v/>
      </c>
      <c r="AS24" s="702"/>
      <c r="AT24" s="52" t="s">
        <v>312</v>
      </c>
      <c r="AU24" s="701" t="str">
        <f t="shared" si="9"/>
        <v/>
      </c>
      <c r="AV24" s="702"/>
      <c r="AW24" s="52" t="s">
        <v>312</v>
      </c>
      <c r="AX24" s="701" t="str">
        <f t="shared" si="10"/>
        <v/>
      </c>
      <c r="AY24" s="702"/>
      <c r="AZ24" s="52" t="s">
        <v>312</v>
      </c>
      <c r="BA24" s="701" t="str">
        <f t="shared" si="11"/>
        <v/>
      </c>
      <c r="BB24" s="702"/>
      <c r="BC24" s="51" t="s">
        <v>312</v>
      </c>
    </row>
    <row r="25" spans="1:55" s="608" customFormat="1" ht="15" customHeight="1" thickTop="1" thickBot="1" x14ac:dyDescent="0.2">
      <c r="A25" s="1344" t="s">
        <v>40</v>
      </c>
      <c r="B25" s="1347" t="s">
        <v>39</v>
      </c>
      <c r="C25" s="1348"/>
      <c r="D25" s="1349"/>
      <c r="E25" s="876"/>
      <c r="F25" s="877"/>
      <c r="G25" s="877"/>
      <c r="H25" s="636" t="s">
        <v>12</v>
      </c>
      <c r="J25" s="1319" t="s">
        <v>38</v>
      </c>
      <c r="K25" s="1320"/>
      <c r="L25" s="1320"/>
      <c r="M25" s="1321"/>
      <c r="N25" s="696">
        <f>SUM(N17:O24)</f>
        <v>0</v>
      </c>
      <c r="O25" s="697"/>
      <c r="P25" s="613" t="s">
        <v>12</v>
      </c>
      <c r="Q25" s="696">
        <f>SUM(Q17:R24)</f>
        <v>0</v>
      </c>
      <c r="R25" s="697"/>
      <c r="S25" s="613" t="s">
        <v>12</v>
      </c>
      <c r="T25" s="696">
        <f>SUM(T17:U24)</f>
        <v>0</v>
      </c>
      <c r="U25" s="697"/>
      <c r="V25" s="613" t="s">
        <v>12</v>
      </c>
      <c r="W25" s="696">
        <f>SUM(W17:X24)</f>
        <v>0</v>
      </c>
      <c r="X25" s="697"/>
      <c r="Y25" s="613" t="s">
        <v>12</v>
      </c>
      <c r="Z25" s="696">
        <f>SUM(Z17:AA24)</f>
        <v>0</v>
      </c>
      <c r="AA25" s="697"/>
      <c r="AB25" s="613" t="s">
        <v>12</v>
      </c>
      <c r="AC25" s="696">
        <f>SUM(AC17:AD24)</f>
        <v>0</v>
      </c>
      <c r="AD25" s="697"/>
      <c r="AE25" s="634" t="s">
        <v>12</v>
      </c>
      <c r="AH25" s="792" t="s">
        <v>318</v>
      </c>
      <c r="AI25" s="889"/>
      <c r="AJ25" s="889"/>
      <c r="AK25" s="890"/>
      <c r="AL25" s="751">
        <f>SUM(AL17:AM24)</f>
        <v>0</v>
      </c>
      <c r="AM25" s="752"/>
      <c r="AN25" s="49" t="s">
        <v>321</v>
      </c>
      <c r="AO25" s="751">
        <f>SUM(AO17:AP24)</f>
        <v>0</v>
      </c>
      <c r="AP25" s="752"/>
      <c r="AQ25" s="49" t="s">
        <v>312</v>
      </c>
      <c r="AR25" s="751">
        <f>SUM(AR17:AS24)</f>
        <v>0</v>
      </c>
      <c r="AS25" s="752"/>
      <c r="AT25" s="49" t="s">
        <v>321</v>
      </c>
      <c r="AU25" s="751">
        <f>SUM(AU17:AV24)</f>
        <v>0</v>
      </c>
      <c r="AV25" s="752"/>
      <c r="AW25" s="49" t="s">
        <v>312</v>
      </c>
      <c r="AX25" s="751">
        <f>SUM(AX17:AY24)</f>
        <v>0</v>
      </c>
      <c r="AY25" s="752"/>
      <c r="AZ25" s="49" t="s">
        <v>312</v>
      </c>
      <c r="BA25" s="751">
        <f>SUM(BA17:BB24)</f>
        <v>0</v>
      </c>
      <c r="BB25" s="752"/>
      <c r="BC25" s="48" t="s">
        <v>312</v>
      </c>
    </row>
    <row r="26" spans="1:55" s="608" customFormat="1" ht="15" customHeight="1" thickTop="1" thickBot="1" x14ac:dyDescent="0.2">
      <c r="A26" s="1345"/>
      <c r="B26" s="1331" t="s">
        <v>37</v>
      </c>
      <c r="C26" s="1332"/>
      <c r="D26" s="1333"/>
      <c r="E26" s="862"/>
      <c r="F26" s="863"/>
      <c r="G26" s="863"/>
      <c r="H26" s="643" t="s">
        <v>12</v>
      </c>
      <c r="Q26" s="616"/>
      <c r="R26" s="616"/>
      <c r="T26" s="616"/>
      <c r="U26" s="616"/>
      <c r="W26" s="616"/>
      <c r="X26" s="616"/>
      <c r="AO26" s="616"/>
      <c r="AP26" s="616"/>
      <c r="AR26" s="616"/>
      <c r="AS26" s="616"/>
      <c r="AU26" s="1350"/>
      <c r="AV26" s="1350"/>
      <c r="AW26" s="666"/>
      <c r="AX26" s="1350"/>
      <c r="AY26" s="1350"/>
      <c r="AZ26" s="666"/>
      <c r="BA26" s="1350"/>
      <c r="BB26" s="1350"/>
      <c r="BC26" s="667"/>
    </row>
    <row r="27" spans="1:55" s="608" customFormat="1" ht="15" customHeight="1" thickBot="1" x14ac:dyDescent="0.2">
      <c r="A27" s="1346"/>
      <c r="B27" s="1331" t="s">
        <v>36</v>
      </c>
      <c r="C27" s="1332"/>
      <c r="D27" s="1333"/>
      <c r="E27" s="876"/>
      <c r="F27" s="877"/>
      <c r="G27" s="877"/>
      <c r="H27" s="643" t="s">
        <v>12</v>
      </c>
      <c r="J27" s="1356" t="s">
        <v>34</v>
      </c>
      <c r="K27" s="1357"/>
      <c r="L27" s="1357"/>
      <c r="M27" s="1358"/>
      <c r="N27" s="1351">
        <f>N13-N25</f>
        <v>0</v>
      </c>
      <c r="O27" s="1352"/>
      <c r="P27" s="617" t="s">
        <v>12</v>
      </c>
      <c r="Q27" s="1351">
        <f>Q13-Q25</f>
        <v>0</v>
      </c>
      <c r="R27" s="1352"/>
      <c r="S27" s="617" t="s">
        <v>12</v>
      </c>
      <c r="T27" s="1351">
        <f>T13-T25</f>
        <v>0</v>
      </c>
      <c r="U27" s="1352"/>
      <c r="V27" s="617" t="s">
        <v>12</v>
      </c>
      <c r="W27" s="1351">
        <f>W13-W25</f>
        <v>0</v>
      </c>
      <c r="X27" s="1352"/>
      <c r="Y27" s="617" t="s">
        <v>12</v>
      </c>
      <c r="Z27" s="1351">
        <f>Z13-Z25</f>
        <v>0</v>
      </c>
      <c r="AA27" s="1352"/>
      <c r="AB27" s="617" t="s">
        <v>12</v>
      </c>
      <c r="AC27" s="1351">
        <f>AC13-AC25</f>
        <v>0</v>
      </c>
      <c r="AD27" s="1352"/>
      <c r="AE27" s="617" t="s">
        <v>12</v>
      </c>
      <c r="AH27" s="1353" t="s">
        <v>34</v>
      </c>
      <c r="AI27" s="1354"/>
      <c r="AJ27" s="1354"/>
      <c r="AK27" s="1355"/>
      <c r="AL27" s="1351">
        <f>AL13-AL25</f>
        <v>0</v>
      </c>
      <c r="AM27" s="1352"/>
      <c r="AN27" s="617" t="s">
        <v>12</v>
      </c>
      <c r="AO27" s="1351">
        <f>AO13-AO25</f>
        <v>0</v>
      </c>
      <c r="AP27" s="1352"/>
      <c r="AQ27" s="617" t="s">
        <v>12</v>
      </c>
      <c r="AR27" s="1351">
        <f>AR13-AR25</f>
        <v>0</v>
      </c>
      <c r="AS27" s="1352"/>
      <c r="AT27" s="617" t="s">
        <v>12</v>
      </c>
      <c r="AU27" s="1351">
        <f>AU13-AU25</f>
        <v>0</v>
      </c>
      <c r="AV27" s="1352"/>
      <c r="AW27" s="668" t="s">
        <v>12</v>
      </c>
      <c r="AX27" s="1351">
        <f>AX13-AX25</f>
        <v>0</v>
      </c>
      <c r="AY27" s="1352"/>
      <c r="AZ27" s="668" t="s">
        <v>12</v>
      </c>
      <c r="BA27" s="1351">
        <f>BA13-BA25</f>
        <v>0</v>
      </c>
      <c r="BB27" s="1352"/>
      <c r="BC27" s="668" t="s">
        <v>12</v>
      </c>
    </row>
    <row r="28" spans="1:55" s="608" customFormat="1" ht="15" customHeight="1" x14ac:dyDescent="0.15">
      <c r="A28" s="639">
        <v>8</v>
      </c>
      <c r="B28" s="1331" t="s">
        <v>33</v>
      </c>
      <c r="C28" s="1332"/>
      <c r="D28" s="1333"/>
      <c r="E28" s="862"/>
      <c r="F28" s="863"/>
      <c r="G28" s="863"/>
      <c r="H28" s="643" t="s">
        <v>12</v>
      </c>
    </row>
    <row r="29" spans="1:55" s="608" customFormat="1" ht="15" customHeight="1" x14ac:dyDescent="0.15">
      <c r="A29" s="639">
        <v>9</v>
      </c>
      <c r="B29" s="1331" t="s">
        <v>32</v>
      </c>
      <c r="C29" s="1332"/>
      <c r="D29" s="1333"/>
      <c r="E29" s="862"/>
      <c r="F29" s="863"/>
      <c r="G29" s="863"/>
      <c r="H29" s="643" t="s">
        <v>12</v>
      </c>
      <c r="J29" s="1359" t="s">
        <v>74</v>
      </c>
      <c r="K29" s="1359"/>
      <c r="L29" s="1359"/>
      <c r="M29" s="1359"/>
      <c r="AC29" s="608" t="s">
        <v>30</v>
      </c>
      <c r="AH29" s="1360"/>
      <c r="AI29" s="1360"/>
      <c r="AJ29" s="1360"/>
      <c r="AK29" s="1360"/>
      <c r="AL29" s="663"/>
      <c r="AM29" s="663"/>
      <c r="AN29" s="663"/>
      <c r="AO29" s="663"/>
      <c r="AP29" s="663"/>
      <c r="AQ29" s="663"/>
      <c r="AR29" s="663"/>
      <c r="AS29" s="663"/>
      <c r="AT29" s="663"/>
      <c r="AU29" s="663"/>
      <c r="AV29" s="663"/>
      <c r="AW29" s="663"/>
      <c r="AX29" s="663"/>
      <c r="AY29" s="663"/>
      <c r="AZ29" s="663"/>
      <c r="BA29" s="663"/>
      <c r="BB29" s="663"/>
      <c r="BC29" s="663"/>
    </row>
    <row r="30" spans="1:55" s="608" customFormat="1" ht="15" customHeight="1" x14ac:dyDescent="0.15">
      <c r="A30" s="639">
        <v>10</v>
      </c>
      <c r="B30" s="1361" t="s">
        <v>29</v>
      </c>
      <c r="C30" s="1362"/>
      <c r="D30" s="1363"/>
      <c r="E30" s="862"/>
      <c r="F30" s="863"/>
      <c r="G30" s="863"/>
      <c r="H30" s="643" t="s">
        <v>12</v>
      </c>
      <c r="J30" s="1364" t="s">
        <v>28</v>
      </c>
      <c r="K30" s="614"/>
      <c r="L30" s="618"/>
      <c r="M30" s="618"/>
      <c r="N30" s="614"/>
      <c r="O30" s="618"/>
      <c r="P30" s="619"/>
      <c r="Q30" s="618"/>
      <c r="R30" s="618"/>
      <c r="S30" s="620" t="s">
        <v>18</v>
      </c>
      <c r="T30" s="614"/>
      <c r="U30" s="618"/>
      <c r="V30" s="618"/>
      <c r="W30" s="614"/>
      <c r="X30" s="618"/>
      <c r="Y30" s="619" t="s">
        <v>1</v>
      </c>
      <c r="Z30" s="1367" t="s">
        <v>26</v>
      </c>
      <c r="AA30" s="1368"/>
      <c r="AB30" s="1369"/>
      <c r="AC30" s="614"/>
      <c r="AD30" s="618"/>
      <c r="AE30" s="620" t="s">
        <v>18</v>
      </c>
      <c r="AH30" s="1370"/>
      <c r="AI30" s="663"/>
      <c r="AJ30" s="663"/>
      <c r="AK30" s="663"/>
      <c r="AL30" s="663"/>
      <c r="AM30" s="663"/>
      <c r="AN30" s="663"/>
      <c r="AO30" s="663"/>
      <c r="AP30" s="663"/>
      <c r="AQ30" s="664"/>
      <c r="AR30" s="663"/>
      <c r="AS30" s="663"/>
      <c r="AT30" s="663"/>
      <c r="AU30" s="663"/>
      <c r="AV30" s="663"/>
      <c r="AW30" s="663"/>
      <c r="AX30" s="1372"/>
      <c r="AY30" s="1372"/>
      <c r="AZ30" s="1372"/>
      <c r="BA30" s="663"/>
      <c r="BB30" s="663"/>
      <c r="BC30" s="664"/>
    </row>
    <row r="31" spans="1:55" s="608" customFormat="1" ht="15" customHeight="1" x14ac:dyDescent="0.15">
      <c r="A31" s="639">
        <v>11</v>
      </c>
      <c r="B31" s="1331" t="s">
        <v>25</v>
      </c>
      <c r="C31" s="1332"/>
      <c r="D31" s="1333"/>
      <c r="E31" s="862"/>
      <c r="F31" s="863"/>
      <c r="G31" s="863"/>
      <c r="H31" s="643" t="s">
        <v>12</v>
      </c>
      <c r="J31" s="1365"/>
      <c r="K31" s="621"/>
      <c r="L31" s="663"/>
      <c r="M31" s="664" t="s">
        <v>18</v>
      </c>
      <c r="N31" s="1371" t="s">
        <v>23</v>
      </c>
      <c r="O31" s="1372"/>
      <c r="P31" s="1373"/>
      <c r="Q31" s="1377">
        <f>'2-3.労働時間 '!AE10</f>
        <v>0</v>
      </c>
      <c r="R31" s="1378"/>
      <c r="S31" s="1379"/>
      <c r="T31" s="1380" t="s">
        <v>22</v>
      </c>
      <c r="U31" s="1381"/>
      <c r="V31" s="1382"/>
      <c r="W31" s="870"/>
      <c r="X31" s="871"/>
      <c r="Y31" s="872"/>
      <c r="Z31" s="663"/>
      <c r="AA31" s="663"/>
      <c r="AB31" s="663"/>
      <c r="AC31" s="1383">
        <f>IF(W31="",0,Q31/W31)</f>
        <v>0</v>
      </c>
      <c r="AD31" s="1384"/>
      <c r="AE31" s="1385"/>
      <c r="AH31" s="1370"/>
      <c r="AI31" s="663"/>
      <c r="AJ31" s="663"/>
      <c r="AK31" s="664"/>
      <c r="AL31" s="1372"/>
      <c r="AM31" s="1372"/>
      <c r="AN31" s="1372"/>
      <c r="AO31" s="1386"/>
      <c r="AP31" s="1386"/>
      <c r="AQ31" s="1386"/>
      <c r="AR31" s="1372"/>
      <c r="AS31" s="1372"/>
      <c r="AT31" s="1372"/>
      <c r="AU31" s="1387"/>
      <c r="AV31" s="1387"/>
      <c r="AW31" s="1387"/>
      <c r="AX31" s="663"/>
      <c r="AY31" s="663"/>
      <c r="AZ31" s="663"/>
      <c r="BA31" s="1388"/>
      <c r="BB31" s="1388"/>
      <c r="BC31" s="1388"/>
    </row>
    <row r="32" spans="1:55" s="608" customFormat="1" ht="15" customHeight="1" x14ac:dyDescent="0.15">
      <c r="A32" s="639">
        <v>12</v>
      </c>
      <c r="B32" s="1331" t="s">
        <v>21</v>
      </c>
      <c r="C32" s="1332"/>
      <c r="D32" s="1333"/>
      <c r="E32" s="862"/>
      <c r="F32" s="863"/>
      <c r="G32" s="863"/>
      <c r="H32" s="643" t="s">
        <v>12</v>
      </c>
      <c r="J32" s="1365"/>
      <c r="K32" s="1389">
        <f>SUM(Q31+Q34)</f>
        <v>0</v>
      </c>
      <c r="L32" s="1390"/>
      <c r="M32" s="1391"/>
      <c r="N32" s="622"/>
      <c r="O32" s="623"/>
      <c r="P32" s="624"/>
      <c r="Q32" s="623"/>
      <c r="R32" s="623"/>
      <c r="S32" s="624"/>
      <c r="T32" s="622"/>
      <c r="U32" s="623"/>
      <c r="V32" s="623"/>
      <c r="W32" s="622"/>
      <c r="X32" s="623"/>
      <c r="Y32" s="624"/>
      <c r="Z32" s="1392" t="s">
        <v>20</v>
      </c>
      <c r="AA32" s="1393"/>
      <c r="AB32" s="1394"/>
      <c r="AC32" s="622"/>
      <c r="AD32" s="623"/>
      <c r="AE32" s="624"/>
      <c r="AH32" s="1370"/>
      <c r="AI32" s="1395"/>
      <c r="AJ32" s="1395"/>
      <c r="AK32" s="1395"/>
      <c r="AL32" s="663"/>
      <c r="AM32" s="663"/>
      <c r="AN32" s="663"/>
      <c r="AO32" s="663"/>
      <c r="AP32" s="663"/>
      <c r="AQ32" s="663"/>
      <c r="AR32" s="663"/>
      <c r="AS32" s="663"/>
      <c r="AT32" s="663"/>
      <c r="AU32" s="663"/>
      <c r="AV32" s="663"/>
      <c r="AW32" s="663"/>
      <c r="AX32" s="1372"/>
      <c r="AY32" s="1372"/>
      <c r="AZ32" s="1372"/>
      <c r="BA32" s="663"/>
      <c r="BB32" s="663"/>
      <c r="BC32" s="663"/>
    </row>
    <row r="33" spans="1:62" s="608" customFormat="1" ht="15" customHeight="1" x14ac:dyDescent="0.15">
      <c r="A33" s="639">
        <v>13</v>
      </c>
      <c r="B33" s="1331" t="s">
        <v>19</v>
      </c>
      <c r="C33" s="1332"/>
      <c r="D33" s="1333"/>
      <c r="E33" s="862"/>
      <c r="F33" s="863"/>
      <c r="G33" s="863"/>
      <c r="H33" s="643" t="s">
        <v>12</v>
      </c>
      <c r="J33" s="1365"/>
      <c r="K33" s="1389"/>
      <c r="L33" s="1390"/>
      <c r="M33" s="1391"/>
      <c r="N33" s="621"/>
      <c r="O33" s="663"/>
      <c r="P33" s="625"/>
      <c r="Q33" s="663"/>
      <c r="R33" s="663"/>
      <c r="S33" s="625"/>
      <c r="AH33" s="1370"/>
      <c r="AI33" s="1395"/>
      <c r="AJ33" s="1395"/>
      <c r="AK33" s="1395"/>
      <c r="AL33" s="663"/>
      <c r="AM33" s="663"/>
      <c r="AN33" s="663"/>
      <c r="AO33" s="663"/>
      <c r="AP33" s="663"/>
      <c r="AQ33" s="663"/>
      <c r="AR33" s="663"/>
      <c r="AS33" s="663"/>
      <c r="AT33" s="663"/>
      <c r="AU33" s="663"/>
      <c r="AV33" s="663"/>
      <c r="AW33" s="663"/>
      <c r="AX33" s="663"/>
      <c r="AY33" s="663"/>
      <c r="AZ33" s="663"/>
      <c r="BA33" s="663"/>
      <c r="BB33" s="663"/>
      <c r="BC33" s="663"/>
    </row>
    <row r="34" spans="1:62" s="608" customFormat="1" ht="15" customHeight="1" x14ac:dyDescent="0.15">
      <c r="A34" s="639">
        <v>14</v>
      </c>
      <c r="B34" s="1331" t="s">
        <v>17</v>
      </c>
      <c r="C34" s="1332"/>
      <c r="D34" s="1333"/>
      <c r="E34" s="862"/>
      <c r="F34" s="863"/>
      <c r="G34" s="863"/>
      <c r="H34" s="643" t="s">
        <v>12</v>
      </c>
      <c r="J34" s="1365"/>
      <c r="K34" s="621"/>
      <c r="L34" s="663"/>
      <c r="M34" s="663"/>
      <c r="N34" s="1371" t="s">
        <v>16</v>
      </c>
      <c r="O34" s="1372"/>
      <c r="P34" s="1373"/>
      <c r="Q34" s="1374">
        <f>'2-3.労働時間 '!AE11</f>
        <v>0</v>
      </c>
      <c r="R34" s="1375"/>
      <c r="S34" s="1376"/>
      <c r="AH34" s="1370"/>
      <c r="AI34" s="663"/>
      <c r="AJ34" s="663"/>
      <c r="AK34" s="663"/>
      <c r="AL34" s="1372"/>
      <c r="AM34" s="1372"/>
      <c r="AN34" s="1372"/>
      <c r="AO34" s="1387"/>
      <c r="AP34" s="1387"/>
      <c r="AQ34" s="1387"/>
      <c r="AR34" s="663"/>
      <c r="AS34" s="663"/>
      <c r="AT34" s="663"/>
      <c r="AU34" s="663"/>
      <c r="AV34" s="663"/>
      <c r="AW34" s="663"/>
      <c r="AX34" s="663"/>
      <c r="AY34" s="663"/>
      <c r="AZ34" s="663"/>
      <c r="BA34" s="663"/>
      <c r="BB34" s="663"/>
      <c r="BC34" s="663"/>
    </row>
    <row r="35" spans="1:62" s="608" customFormat="1" ht="15" customHeight="1" x14ac:dyDescent="0.15">
      <c r="A35" s="639">
        <v>15</v>
      </c>
      <c r="B35" s="1331" t="s">
        <v>15</v>
      </c>
      <c r="C35" s="1332"/>
      <c r="D35" s="1333"/>
      <c r="E35" s="862"/>
      <c r="F35" s="863"/>
      <c r="G35" s="863"/>
      <c r="H35" s="643" t="s">
        <v>12</v>
      </c>
      <c r="J35" s="1366"/>
      <c r="K35" s="622"/>
      <c r="L35" s="623"/>
      <c r="M35" s="623"/>
      <c r="N35" s="622"/>
      <c r="O35" s="623"/>
      <c r="P35" s="624"/>
      <c r="Q35" s="623"/>
      <c r="R35" s="623"/>
      <c r="S35" s="624"/>
      <c r="AH35" s="1370"/>
      <c r="AI35" s="663"/>
      <c r="AJ35" s="663"/>
      <c r="AK35" s="663"/>
      <c r="AL35" s="663"/>
      <c r="AM35" s="663"/>
      <c r="AN35" s="663"/>
      <c r="AO35" s="663"/>
      <c r="AP35" s="663"/>
      <c r="AQ35" s="663"/>
      <c r="AR35" s="663"/>
      <c r="AS35" s="663"/>
      <c r="AT35" s="663"/>
      <c r="AU35" s="663"/>
      <c r="AV35" s="663"/>
      <c r="AW35" s="663"/>
      <c r="AX35" s="663"/>
      <c r="AY35" s="663"/>
      <c r="AZ35" s="663"/>
      <c r="BA35" s="663"/>
      <c r="BB35" s="663"/>
      <c r="BC35" s="663"/>
    </row>
    <row r="36" spans="1:62" s="608" customFormat="1" ht="15" customHeight="1" thickBot="1" x14ac:dyDescent="0.2">
      <c r="A36" s="1397" t="s">
        <v>14</v>
      </c>
      <c r="B36" s="1342"/>
      <c r="C36" s="1342"/>
      <c r="D36" s="1343"/>
      <c r="E36" s="696">
        <f>SUM(E17:G35)</f>
        <v>0</v>
      </c>
      <c r="F36" s="697"/>
      <c r="G36" s="697"/>
      <c r="H36" s="645" t="s">
        <v>12</v>
      </c>
    </row>
    <row r="37" spans="1:62" s="608" customFormat="1" ht="15" customHeight="1" thickTop="1" thickBot="1" x14ac:dyDescent="0.2">
      <c r="A37" s="1398" t="s">
        <v>13</v>
      </c>
      <c r="B37" s="1399"/>
      <c r="C37" s="1399"/>
      <c r="D37" s="1399"/>
      <c r="E37" s="1400">
        <f>E13-E36</f>
        <v>0</v>
      </c>
      <c r="F37" s="1401"/>
      <c r="G37" s="1401"/>
      <c r="H37" s="649" t="s">
        <v>12</v>
      </c>
    </row>
    <row r="38" spans="1:62" s="608" customFormat="1" ht="12" customHeight="1" thickTop="1" x14ac:dyDescent="0.15">
      <c r="A38" s="1396"/>
      <c r="B38" s="1396"/>
      <c r="C38" s="1396"/>
      <c r="D38" s="1396"/>
      <c r="E38" s="1386"/>
      <c r="F38" s="1386"/>
      <c r="G38" s="1386"/>
      <c r="H38" s="664"/>
    </row>
    <row r="39" spans="1:62" s="608" customFormat="1" ht="15" customHeight="1" x14ac:dyDescent="0.15">
      <c r="A39" s="665"/>
      <c r="B39" s="665"/>
      <c r="C39" s="665"/>
      <c r="D39" s="665"/>
      <c r="E39" s="663"/>
      <c r="F39" s="663"/>
      <c r="G39" s="663"/>
      <c r="H39" s="664"/>
    </row>
    <row r="40" spans="1:62" s="600" customFormat="1" ht="24.75" customHeight="1" x14ac:dyDescent="0.2">
      <c r="A40" s="826" t="s">
        <v>73</v>
      </c>
      <c r="B40" s="827"/>
      <c r="C40" s="827"/>
      <c r="D40" s="827"/>
      <c r="E40" s="827"/>
      <c r="F40" s="827"/>
      <c r="G40" s="602"/>
      <c r="H40" s="602"/>
      <c r="I40" s="832" t="s">
        <v>72</v>
      </c>
      <c r="J40" s="832"/>
      <c r="K40" s="602"/>
      <c r="L40" s="831" t="str">
        <f>L1</f>
        <v/>
      </c>
      <c r="M40" s="831"/>
      <c r="N40" s="831"/>
      <c r="O40" s="831"/>
      <c r="P40" s="831"/>
      <c r="Q40" s="602"/>
      <c r="R40" s="602"/>
      <c r="S40" s="602"/>
      <c r="T40" s="602"/>
      <c r="U40" s="603"/>
      <c r="V40" s="603"/>
      <c r="W40" s="603"/>
      <c r="X40" s="603"/>
      <c r="Y40" s="603"/>
      <c r="Z40" s="603"/>
      <c r="AA40" s="603"/>
      <c r="AB40" s="603"/>
      <c r="AC40" s="602"/>
      <c r="AD40" s="602"/>
      <c r="AE40" s="602"/>
      <c r="AG40" s="837" t="s">
        <v>71</v>
      </c>
      <c r="AH40" s="837"/>
      <c r="AI40" s="838"/>
      <c r="AJ40" s="838"/>
      <c r="AK40" s="838"/>
      <c r="AL40" s="838"/>
      <c r="AM40" s="838"/>
      <c r="AN40" s="838"/>
      <c r="AO40" s="838"/>
      <c r="AP40" s="838"/>
      <c r="AQ40" s="838"/>
      <c r="AR40" s="838"/>
      <c r="AS40" s="838"/>
      <c r="AT40" s="838"/>
      <c r="AU40" s="838"/>
      <c r="AV40" s="603"/>
      <c r="AW40" s="603"/>
      <c r="AX40" s="603"/>
      <c r="AY40" s="603"/>
      <c r="AZ40" s="603"/>
      <c r="BA40" s="603"/>
      <c r="BB40" s="603"/>
      <c r="BC40" s="603"/>
      <c r="BD40" s="602"/>
      <c r="BE40" s="602"/>
      <c r="BF40" s="602"/>
      <c r="BG40" s="602"/>
      <c r="BH40" s="602"/>
      <c r="BI40" s="602"/>
      <c r="BJ40" s="602"/>
    </row>
    <row r="41" spans="1:62" s="608" customFormat="1" ht="15" customHeight="1" thickBot="1" x14ac:dyDescent="0.2">
      <c r="AG41" s="627"/>
      <c r="AH41" s="627"/>
      <c r="AI41" s="627"/>
      <c r="AJ41" s="627"/>
      <c r="AK41" s="627"/>
      <c r="AL41" s="627"/>
      <c r="AM41" s="627"/>
      <c r="AN41" s="627"/>
      <c r="AO41" s="627"/>
      <c r="AP41" s="627"/>
      <c r="AQ41" s="627"/>
      <c r="AR41" s="627"/>
      <c r="AS41" s="627"/>
      <c r="AT41" s="627"/>
      <c r="AU41" s="627"/>
      <c r="AV41" s="627"/>
      <c r="AW41" s="627"/>
      <c r="AX41" s="627"/>
      <c r="AY41" s="627"/>
      <c r="AZ41" s="627"/>
      <c r="BA41" s="627"/>
      <c r="BB41" s="627"/>
      <c r="BC41" s="627"/>
    </row>
    <row r="42" spans="1:62" s="608" customFormat="1" ht="15" customHeight="1" thickBot="1" x14ac:dyDescent="0.2">
      <c r="A42" s="1273" t="s">
        <v>70</v>
      </c>
      <c r="B42" s="1274"/>
      <c r="C42" s="1274"/>
      <c r="D42" s="1274"/>
      <c r="E42" s="1274"/>
      <c r="F42" s="1274"/>
      <c r="G42" s="1274"/>
      <c r="H42" s="1275"/>
      <c r="J42" s="1273" t="s">
        <v>69</v>
      </c>
      <c r="K42" s="1276"/>
      <c r="L42" s="1276"/>
      <c r="M42" s="1276"/>
      <c r="N42" s="1276"/>
      <c r="O42" s="1276"/>
      <c r="P42" s="1276"/>
      <c r="Q42" s="1276"/>
      <c r="R42" s="1276"/>
      <c r="S42" s="1276"/>
      <c r="T42" s="1276"/>
      <c r="U42" s="1276"/>
      <c r="V42" s="1276"/>
      <c r="W42" s="1276"/>
      <c r="X42" s="1276"/>
      <c r="Y42" s="1276"/>
      <c r="Z42" s="1276"/>
      <c r="AA42" s="1276"/>
      <c r="AB42" s="1276"/>
      <c r="AC42" s="1276"/>
      <c r="AD42" s="1276"/>
      <c r="AE42" s="1277"/>
      <c r="AG42" s="627"/>
      <c r="AH42" s="1402"/>
      <c r="AI42" s="1402"/>
      <c r="AJ42" s="1402"/>
      <c r="AK42" s="1402"/>
      <c r="AL42" s="1402"/>
      <c r="AM42" s="1402"/>
      <c r="AN42" s="1402"/>
      <c r="AO42" s="1402"/>
      <c r="AP42" s="1402"/>
      <c r="AQ42" s="1402"/>
      <c r="AR42" s="1402"/>
      <c r="AS42" s="1402"/>
      <c r="AT42" s="1402"/>
      <c r="AU42" s="1402"/>
      <c r="AV42" s="1402"/>
      <c r="AW42" s="1402"/>
      <c r="AX42" s="1402"/>
      <c r="AY42" s="1402"/>
      <c r="AZ42" s="1402"/>
      <c r="BA42" s="1402"/>
      <c r="BB42" s="1402"/>
      <c r="BC42" s="1402"/>
    </row>
    <row r="43" spans="1:62" s="608" customFormat="1" ht="15" customHeight="1" thickBot="1" x14ac:dyDescent="0.2"/>
    <row r="44" spans="1:62" s="608" customFormat="1" ht="15" customHeight="1" thickTop="1" x14ac:dyDescent="0.15">
      <c r="A44" s="1278" t="s">
        <v>68</v>
      </c>
      <c r="B44" s="1279"/>
      <c r="C44" s="1279"/>
      <c r="D44" s="1279"/>
      <c r="E44" s="1279"/>
      <c r="F44" s="1279"/>
      <c r="G44" s="1279"/>
      <c r="H44" s="1280"/>
      <c r="J44" s="628"/>
      <c r="K44" s="1281" t="s">
        <v>67</v>
      </c>
      <c r="L44" s="1279"/>
      <c r="M44" s="1403"/>
      <c r="N44" s="1404">
        <f>AL44</f>
        <v>0</v>
      </c>
      <c r="O44" s="1405"/>
      <c r="P44" s="1406"/>
      <c r="Q44" s="1404">
        <f>AO44</f>
        <v>0</v>
      </c>
      <c r="R44" s="1405"/>
      <c r="S44" s="1406"/>
      <c r="T44" s="1347">
        <f>AR44</f>
        <v>0</v>
      </c>
      <c r="U44" s="1348"/>
      <c r="V44" s="1349"/>
      <c r="W44" s="1407">
        <f>AU44</f>
        <v>0</v>
      </c>
      <c r="X44" s="1408"/>
      <c r="Y44" s="1409"/>
      <c r="Z44" s="1407">
        <f>AX44</f>
        <v>0</v>
      </c>
      <c r="AA44" s="1408"/>
      <c r="AB44" s="1409"/>
      <c r="AC44" s="1413">
        <f>BA44</f>
        <v>0</v>
      </c>
      <c r="AD44" s="1314"/>
      <c r="AE44" s="1315"/>
      <c r="AH44" s="628"/>
      <c r="AI44" s="1281" t="s">
        <v>67</v>
      </c>
      <c r="AJ44" s="1279"/>
      <c r="AK44" s="1403"/>
      <c r="AL44" s="847"/>
      <c r="AM44" s="848"/>
      <c r="AN44" s="849"/>
      <c r="AO44" s="847"/>
      <c r="AP44" s="848"/>
      <c r="AQ44" s="849"/>
      <c r="AR44" s="847"/>
      <c r="AS44" s="848"/>
      <c r="AT44" s="849"/>
      <c r="AU44" s="847"/>
      <c r="AV44" s="848"/>
      <c r="AW44" s="849"/>
      <c r="AX44" s="847"/>
      <c r="AY44" s="848"/>
      <c r="AZ44" s="849"/>
      <c r="BA44" s="847"/>
      <c r="BB44" s="848"/>
      <c r="BC44" s="851"/>
    </row>
    <row r="45" spans="1:62" s="608" customFormat="1" ht="15" customHeight="1" thickBot="1" x14ac:dyDescent="0.2">
      <c r="A45" s="641"/>
      <c r="B45" s="1287" t="s">
        <v>66</v>
      </c>
      <c r="C45" s="1288"/>
      <c r="D45" s="1289"/>
      <c r="E45" s="1287" t="s">
        <v>51</v>
      </c>
      <c r="F45" s="1288"/>
      <c r="G45" s="1288"/>
      <c r="H45" s="1290"/>
      <c r="J45" s="629"/>
      <c r="K45" s="1287" t="s">
        <v>65</v>
      </c>
      <c r="L45" s="1288"/>
      <c r="M45" s="1289"/>
      <c r="N45" s="1410">
        <f>AL45</f>
        <v>0</v>
      </c>
      <c r="O45" s="1411"/>
      <c r="P45" s="1412"/>
      <c r="Q45" s="1410">
        <f>AO45</f>
        <v>0</v>
      </c>
      <c r="R45" s="1411"/>
      <c r="S45" s="1412"/>
      <c r="T45" s="1410">
        <f>AR45</f>
        <v>0</v>
      </c>
      <c r="U45" s="1411"/>
      <c r="V45" s="1412"/>
      <c r="W45" s="1410">
        <f>AU45</f>
        <v>0</v>
      </c>
      <c r="X45" s="1411"/>
      <c r="Y45" s="1412"/>
      <c r="Z45" s="1410">
        <f>AX45</f>
        <v>0</v>
      </c>
      <c r="AA45" s="1411"/>
      <c r="AB45" s="1412"/>
      <c r="AC45" s="1410">
        <f>BA45</f>
        <v>0</v>
      </c>
      <c r="AD45" s="1411"/>
      <c r="AE45" s="1414"/>
      <c r="AH45" s="629"/>
      <c r="AI45" s="1287" t="s">
        <v>65</v>
      </c>
      <c r="AJ45" s="1288"/>
      <c r="AK45" s="1289"/>
      <c r="AL45" s="844"/>
      <c r="AM45" s="845"/>
      <c r="AN45" s="850"/>
      <c r="AO45" s="844"/>
      <c r="AP45" s="845"/>
      <c r="AQ45" s="850"/>
      <c r="AR45" s="844"/>
      <c r="AS45" s="845"/>
      <c r="AT45" s="850"/>
      <c r="AU45" s="844"/>
      <c r="AV45" s="845"/>
      <c r="AW45" s="850"/>
      <c r="AX45" s="844"/>
      <c r="AY45" s="845"/>
      <c r="AZ45" s="850"/>
      <c r="BA45" s="844"/>
      <c r="BB45" s="845"/>
      <c r="BC45" s="846"/>
    </row>
    <row r="46" spans="1:62" s="608" customFormat="1" ht="15" customHeight="1" thickTop="1" x14ac:dyDescent="0.15">
      <c r="A46" s="635">
        <v>1</v>
      </c>
      <c r="B46" s="1302">
        <f>N44</f>
        <v>0</v>
      </c>
      <c r="C46" s="1303"/>
      <c r="D46" s="1304"/>
      <c r="E46" s="1305">
        <f>N52</f>
        <v>0</v>
      </c>
      <c r="F46" s="1306"/>
      <c r="G46" s="1306"/>
      <c r="H46" s="642" t="s">
        <v>12</v>
      </c>
      <c r="J46" s="630">
        <v>1</v>
      </c>
      <c r="K46" s="1281" t="s">
        <v>64</v>
      </c>
      <c r="L46" s="1279"/>
      <c r="M46" s="1403"/>
      <c r="N46" s="821"/>
      <c r="O46" s="822"/>
      <c r="P46" s="609" t="s">
        <v>2</v>
      </c>
      <c r="Q46" s="821"/>
      <c r="R46" s="822"/>
      <c r="S46" s="609" t="s">
        <v>2</v>
      </c>
      <c r="T46" s="821"/>
      <c r="U46" s="822"/>
      <c r="V46" s="609" t="s">
        <v>2</v>
      </c>
      <c r="W46" s="821"/>
      <c r="X46" s="822"/>
      <c r="Y46" s="609" t="s">
        <v>2</v>
      </c>
      <c r="Z46" s="821"/>
      <c r="AA46" s="822"/>
      <c r="AB46" s="609" t="s">
        <v>2</v>
      </c>
      <c r="AC46" s="821"/>
      <c r="AD46" s="822"/>
      <c r="AE46" s="631" t="s">
        <v>2</v>
      </c>
      <c r="AH46" s="630"/>
      <c r="AI46" s="1281"/>
      <c r="AJ46" s="1279"/>
      <c r="AK46" s="1403"/>
      <c r="AL46" s="1294"/>
      <c r="AM46" s="1295"/>
      <c r="AN46" s="609"/>
      <c r="AO46" s="1294"/>
      <c r="AP46" s="1295"/>
      <c r="AQ46" s="609"/>
      <c r="AR46" s="1294"/>
      <c r="AS46" s="1295"/>
      <c r="AT46" s="609"/>
      <c r="AU46" s="1294"/>
      <c r="AV46" s="1295"/>
      <c r="AW46" s="609"/>
      <c r="AX46" s="1294"/>
      <c r="AY46" s="1295"/>
      <c r="AZ46" s="609"/>
      <c r="BA46" s="1294"/>
      <c r="BB46" s="1295"/>
      <c r="BC46" s="631"/>
    </row>
    <row r="47" spans="1:62" s="608" customFormat="1" ht="15" customHeight="1" x14ac:dyDescent="0.15">
      <c r="A47" s="639">
        <v>2</v>
      </c>
      <c r="B47" s="1296">
        <f>Q44</f>
        <v>0</v>
      </c>
      <c r="C47" s="1297"/>
      <c r="D47" s="1298"/>
      <c r="E47" s="887">
        <f>Q52</f>
        <v>0</v>
      </c>
      <c r="F47" s="888"/>
      <c r="G47" s="888"/>
      <c r="H47" s="633" t="s">
        <v>12</v>
      </c>
      <c r="J47" s="632">
        <v>2</v>
      </c>
      <c r="K47" s="1299" t="s">
        <v>61</v>
      </c>
      <c r="L47" s="1415"/>
      <c r="M47" s="1416"/>
      <c r="N47" s="887">
        <f>AL47</f>
        <v>0</v>
      </c>
      <c r="O47" s="888"/>
      <c r="P47" s="610" t="str">
        <f>AN48</f>
        <v>本</v>
      </c>
      <c r="Q47" s="887">
        <f>AO47</f>
        <v>0</v>
      </c>
      <c r="R47" s="888"/>
      <c r="S47" s="610" t="str">
        <f>AQ48</f>
        <v>本</v>
      </c>
      <c r="T47" s="887">
        <f>AR47</f>
        <v>0</v>
      </c>
      <c r="U47" s="888"/>
      <c r="V47" s="610" t="str">
        <f>AT48</f>
        <v>本</v>
      </c>
      <c r="W47" s="887">
        <f>AU47</f>
        <v>0</v>
      </c>
      <c r="X47" s="888"/>
      <c r="Y47" s="610" t="str">
        <f>AW48</f>
        <v>本</v>
      </c>
      <c r="Z47" s="887">
        <f>AX47</f>
        <v>0</v>
      </c>
      <c r="AA47" s="888"/>
      <c r="AB47" s="610" t="str">
        <f>AZ48</f>
        <v>本</v>
      </c>
      <c r="AC47" s="887">
        <f>BA47</f>
        <v>0</v>
      </c>
      <c r="AD47" s="888"/>
      <c r="AE47" s="633" t="str">
        <f>BC48</f>
        <v>本</v>
      </c>
      <c r="AH47" s="632">
        <v>1</v>
      </c>
      <c r="AI47" s="1299" t="s">
        <v>61</v>
      </c>
      <c r="AJ47" s="1415"/>
      <c r="AK47" s="1416"/>
      <c r="AL47" s="691"/>
      <c r="AM47" s="692"/>
      <c r="AN47" s="151" t="s">
        <v>3</v>
      </c>
      <c r="AO47" s="691"/>
      <c r="AP47" s="692"/>
      <c r="AQ47" s="151" t="s">
        <v>3</v>
      </c>
      <c r="AR47" s="691"/>
      <c r="AS47" s="692"/>
      <c r="AT47" s="151" t="s">
        <v>3</v>
      </c>
      <c r="AU47" s="691"/>
      <c r="AV47" s="692"/>
      <c r="AW47" s="151" t="s">
        <v>3</v>
      </c>
      <c r="AX47" s="691"/>
      <c r="AY47" s="692"/>
      <c r="AZ47" s="151" t="s">
        <v>3</v>
      </c>
      <c r="BA47" s="691"/>
      <c r="BB47" s="692"/>
      <c r="BC47" s="151" t="s">
        <v>3</v>
      </c>
    </row>
    <row r="48" spans="1:62" s="608" customFormat="1" ht="15" customHeight="1" x14ac:dyDescent="0.15">
      <c r="A48" s="639">
        <v>3</v>
      </c>
      <c r="B48" s="1296">
        <f>T44</f>
        <v>0</v>
      </c>
      <c r="C48" s="1297"/>
      <c r="D48" s="1298"/>
      <c r="E48" s="887">
        <f>T52</f>
        <v>0</v>
      </c>
      <c r="F48" s="888"/>
      <c r="G48" s="888"/>
      <c r="H48" s="633" t="s">
        <v>12</v>
      </c>
      <c r="J48" s="632">
        <v>3</v>
      </c>
      <c r="K48" s="1307" t="s">
        <v>60</v>
      </c>
      <c r="L48" s="1327"/>
      <c r="M48" s="1328"/>
      <c r="N48" s="887">
        <f>ROUNDDOWN(N46*N47/10,0)</f>
        <v>0</v>
      </c>
      <c r="O48" s="888"/>
      <c r="P48" s="610" t="str">
        <f>P47</f>
        <v>本</v>
      </c>
      <c r="Q48" s="887">
        <f>ROUNDDOWN(Q46*Q47/10,0)</f>
        <v>0</v>
      </c>
      <c r="R48" s="888"/>
      <c r="S48" s="610" t="str">
        <f>S47</f>
        <v>本</v>
      </c>
      <c r="T48" s="887">
        <f>ROUNDDOWN(T46*T47/10,0)</f>
        <v>0</v>
      </c>
      <c r="U48" s="888"/>
      <c r="V48" s="610" t="str">
        <f>V47</f>
        <v>本</v>
      </c>
      <c r="W48" s="887">
        <f>ROUNDDOWN(W46*W47/10,0)</f>
        <v>0</v>
      </c>
      <c r="X48" s="888"/>
      <c r="Y48" s="610" t="str">
        <f>Y47</f>
        <v>本</v>
      </c>
      <c r="Z48" s="887">
        <f>ROUNDDOWN(Z46*Z47/10,0)</f>
        <v>0</v>
      </c>
      <c r="AA48" s="888"/>
      <c r="AB48" s="610" t="str">
        <f>AB47</f>
        <v>本</v>
      </c>
      <c r="AC48" s="887">
        <f>ROUNDDOWN(AC46*AC47/10,0)</f>
        <v>0</v>
      </c>
      <c r="AD48" s="888"/>
      <c r="AE48" s="633" t="str">
        <f>AE47</f>
        <v>本</v>
      </c>
      <c r="AH48" s="632">
        <v>2</v>
      </c>
      <c r="AI48" s="1307" t="s">
        <v>60</v>
      </c>
      <c r="AJ48" s="1327"/>
      <c r="AK48" s="1328"/>
      <c r="AL48" s="691"/>
      <c r="AM48" s="692"/>
      <c r="AN48" s="610" t="str">
        <f>AN47</f>
        <v>本</v>
      </c>
      <c r="AO48" s="691"/>
      <c r="AP48" s="692"/>
      <c r="AQ48" s="610" t="str">
        <f>AQ47</f>
        <v>本</v>
      </c>
      <c r="AR48" s="691"/>
      <c r="AS48" s="692"/>
      <c r="AT48" s="610" t="str">
        <f>AT47</f>
        <v>本</v>
      </c>
      <c r="AU48" s="691"/>
      <c r="AV48" s="692"/>
      <c r="AW48" s="610" t="str">
        <f>AW47</f>
        <v>本</v>
      </c>
      <c r="AX48" s="691"/>
      <c r="AY48" s="692"/>
      <c r="AZ48" s="610" t="str">
        <f>AZ47</f>
        <v>本</v>
      </c>
      <c r="BA48" s="691"/>
      <c r="BB48" s="692"/>
      <c r="BC48" s="610" t="str">
        <f>BC47</f>
        <v>本</v>
      </c>
    </row>
    <row r="49" spans="1:55" s="608" customFormat="1" ht="15" customHeight="1" x14ac:dyDescent="0.15">
      <c r="A49" s="639">
        <v>4</v>
      </c>
      <c r="B49" s="1296">
        <f>W44</f>
        <v>0</v>
      </c>
      <c r="C49" s="1297"/>
      <c r="D49" s="1298"/>
      <c r="E49" s="887">
        <f>W52</f>
        <v>0</v>
      </c>
      <c r="F49" s="888"/>
      <c r="G49" s="888"/>
      <c r="H49" s="643" t="s">
        <v>12</v>
      </c>
      <c r="J49" s="632">
        <v>4</v>
      </c>
      <c r="K49" s="1307" t="s">
        <v>59</v>
      </c>
      <c r="L49" s="1327"/>
      <c r="M49" s="1328"/>
      <c r="N49" s="887">
        <f>AL49</f>
        <v>0</v>
      </c>
      <c r="O49" s="888"/>
      <c r="P49" s="610" t="s">
        <v>35</v>
      </c>
      <c r="Q49" s="887">
        <f>AO49</f>
        <v>0</v>
      </c>
      <c r="R49" s="888"/>
      <c r="S49" s="610" t="s">
        <v>35</v>
      </c>
      <c r="T49" s="887">
        <f>AR49</f>
        <v>0</v>
      </c>
      <c r="U49" s="888"/>
      <c r="V49" s="610" t="s">
        <v>35</v>
      </c>
      <c r="W49" s="887">
        <f>AU49</f>
        <v>0</v>
      </c>
      <c r="X49" s="888"/>
      <c r="Y49" s="610" t="s">
        <v>35</v>
      </c>
      <c r="Z49" s="887">
        <f>AX49</f>
        <v>0</v>
      </c>
      <c r="AA49" s="888"/>
      <c r="AB49" s="610" t="s">
        <v>35</v>
      </c>
      <c r="AC49" s="887">
        <f>BA49</f>
        <v>0</v>
      </c>
      <c r="AD49" s="888"/>
      <c r="AE49" s="633" t="s">
        <v>12</v>
      </c>
      <c r="AH49" s="632">
        <v>3</v>
      </c>
      <c r="AI49" s="1307" t="s">
        <v>59</v>
      </c>
      <c r="AJ49" s="1327"/>
      <c r="AK49" s="1328"/>
      <c r="AL49" s="691"/>
      <c r="AM49" s="692"/>
      <c r="AN49" s="610" t="s">
        <v>12</v>
      </c>
      <c r="AO49" s="691"/>
      <c r="AP49" s="692"/>
      <c r="AQ49" s="610" t="s">
        <v>12</v>
      </c>
      <c r="AR49" s="691"/>
      <c r="AS49" s="692"/>
      <c r="AT49" s="610" t="s">
        <v>12</v>
      </c>
      <c r="AU49" s="691"/>
      <c r="AV49" s="692"/>
      <c r="AW49" s="610" t="s">
        <v>12</v>
      </c>
      <c r="AX49" s="691"/>
      <c r="AY49" s="692"/>
      <c r="AZ49" s="610" t="s">
        <v>12</v>
      </c>
      <c r="BA49" s="691"/>
      <c r="BB49" s="692"/>
      <c r="BC49" s="633" t="s">
        <v>12</v>
      </c>
    </row>
    <row r="50" spans="1:55" s="608" customFormat="1" ht="15" customHeight="1" x14ac:dyDescent="0.15">
      <c r="A50" s="639">
        <v>5</v>
      </c>
      <c r="B50" s="1296">
        <f>Z44</f>
        <v>0</v>
      </c>
      <c r="C50" s="1297"/>
      <c r="D50" s="1298"/>
      <c r="E50" s="887">
        <f>Z52</f>
        <v>0</v>
      </c>
      <c r="F50" s="888"/>
      <c r="G50" s="888"/>
      <c r="H50" s="643" t="s">
        <v>12</v>
      </c>
      <c r="J50" s="632">
        <v>5</v>
      </c>
      <c r="K50" s="1307" t="s">
        <v>58</v>
      </c>
      <c r="L50" s="1327"/>
      <c r="M50" s="1328"/>
      <c r="N50" s="887">
        <f>ROUNDDOWN(N48*N49,0)</f>
        <v>0</v>
      </c>
      <c r="O50" s="888"/>
      <c r="P50" s="610" t="s">
        <v>35</v>
      </c>
      <c r="Q50" s="887">
        <f>ROUNDDOWN(Q48*Q49,0)</f>
        <v>0</v>
      </c>
      <c r="R50" s="888"/>
      <c r="S50" s="610" t="s">
        <v>35</v>
      </c>
      <c r="T50" s="887">
        <f>ROUNDDOWN(T48*T49,0)</f>
        <v>0</v>
      </c>
      <c r="U50" s="888"/>
      <c r="V50" s="610" t="s">
        <v>35</v>
      </c>
      <c r="W50" s="887">
        <f>ROUNDDOWN(W48*W49,0)</f>
        <v>0</v>
      </c>
      <c r="X50" s="888"/>
      <c r="Y50" s="610" t="s">
        <v>35</v>
      </c>
      <c r="Z50" s="1417">
        <f>ROUNDDOWN(Z48*Z49,0)</f>
        <v>0</v>
      </c>
      <c r="AA50" s="1418"/>
      <c r="AB50" s="610" t="s">
        <v>35</v>
      </c>
      <c r="AC50" s="887">
        <f>ROUNDDOWN(AC48*AC49,0)</f>
        <v>0</v>
      </c>
      <c r="AD50" s="888"/>
      <c r="AE50" s="633" t="s">
        <v>12</v>
      </c>
      <c r="AH50" s="632">
        <v>4</v>
      </c>
      <c r="AI50" s="1307" t="s">
        <v>58</v>
      </c>
      <c r="AJ50" s="1327"/>
      <c r="AK50" s="1328"/>
      <c r="AL50" s="887">
        <f>AL48*AL49</f>
        <v>0</v>
      </c>
      <c r="AM50" s="888"/>
      <c r="AN50" s="610" t="s">
        <v>35</v>
      </c>
      <c r="AO50" s="887">
        <f>AO48*AO49</f>
        <v>0</v>
      </c>
      <c r="AP50" s="888"/>
      <c r="AQ50" s="610" t="s">
        <v>35</v>
      </c>
      <c r="AR50" s="887">
        <f>AR48*AR49</f>
        <v>0</v>
      </c>
      <c r="AS50" s="888"/>
      <c r="AT50" s="610" t="s">
        <v>35</v>
      </c>
      <c r="AU50" s="887">
        <f>AU48*AU49</f>
        <v>0</v>
      </c>
      <c r="AV50" s="888"/>
      <c r="AW50" s="610" t="s">
        <v>35</v>
      </c>
      <c r="AX50" s="887">
        <f>AX48*AX49</f>
        <v>0</v>
      </c>
      <c r="AY50" s="888"/>
      <c r="AZ50" s="610" t="s">
        <v>35</v>
      </c>
      <c r="BA50" s="887">
        <f>BA48*BA49</f>
        <v>0</v>
      </c>
      <c r="BB50" s="888"/>
      <c r="BC50" s="633" t="s">
        <v>35</v>
      </c>
    </row>
    <row r="51" spans="1:55" s="608" customFormat="1" ht="15" customHeight="1" x14ac:dyDescent="0.15">
      <c r="A51" s="639">
        <v>6</v>
      </c>
      <c r="B51" s="1296">
        <f>AC44</f>
        <v>0</v>
      </c>
      <c r="C51" s="1297"/>
      <c r="D51" s="1298"/>
      <c r="E51" s="1312">
        <f>AC52</f>
        <v>0</v>
      </c>
      <c r="F51" s="1313"/>
      <c r="G51" s="1313"/>
      <c r="H51" s="643" t="s">
        <v>12</v>
      </c>
      <c r="J51" s="632">
        <v>6</v>
      </c>
      <c r="K51" s="611"/>
      <c r="L51" s="611"/>
      <c r="M51" s="612"/>
      <c r="N51" s="887"/>
      <c r="O51" s="888"/>
      <c r="P51" s="610"/>
      <c r="Q51" s="887"/>
      <c r="R51" s="888"/>
      <c r="S51" s="610"/>
      <c r="T51" s="887"/>
      <c r="U51" s="888"/>
      <c r="V51" s="610"/>
      <c r="W51" s="887"/>
      <c r="X51" s="888"/>
      <c r="Y51" s="610"/>
      <c r="Z51" s="887"/>
      <c r="AA51" s="888"/>
      <c r="AB51" s="610"/>
      <c r="AC51" s="887"/>
      <c r="AD51" s="888"/>
      <c r="AE51" s="633"/>
      <c r="AH51" s="632"/>
      <c r="AI51" s="611"/>
      <c r="AJ51" s="611"/>
      <c r="AK51" s="612"/>
      <c r="AL51" s="887"/>
      <c r="AM51" s="888"/>
      <c r="AN51" s="610"/>
      <c r="AO51" s="887"/>
      <c r="AP51" s="888"/>
      <c r="AQ51" s="610"/>
      <c r="AR51" s="887"/>
      <c r="AS51" s="888"/>
      <c r="AT51" s="610"/>
      <c r="AU51" s="887"/>
      <c r="AV51" s="888"/>
      <c r="AW51" s="610"/>
      <c r="AX51" s="887"/>
      <c r="AY51" s="888"/>
      <c r="AZ51" s="610"/>
      <c r="BA51" s="887"/>
      <c r="BB51" s="888"/>
      <c r="BC51" s="633"/>
    </row>
    <row r="52" spans="1:55" s="608" customFormat="1" ht="15" customHeight="1" thickBot="1" x14ac:dyDescent="0.2">
      <c r="A52" s="1316" t="s">
        <v>57</v>
      </c>
      <c r="B52" s="1317"/>
      <c r="C52" s="1317"/>
      <c r="D52" s="1318"/>
      <c r="E52" s="696">
        <f>SUM(E46:G51)</f>
        <v>0</v>
      </c>
      <c r="F52" s="697"/>
      <c r="G52" s="697"/>
      <c r="H52" s="634" t="s">
        <v>12</v>
      </c>
      <c r="J52" s="1319" t="s">
        <v>56</v>
      </c>
      <c r="K52" s="1421"/>
      <c r="L52" s="1421"/>
      <c r="M52" s="1422"/>
      <c r="N52" s="696">
        <f>SUM(N50)</f>
        <v>0</v>
      </c>
      <c r="O52" s="697"/>
      <c r="P52" s="613" t="s">
        <v>35</v>
      </c>
      <c r="Q52" s="696">
        <f>SUM(Q50)</f>
        <v>0</v>
      </c>
      <c r="R52" s="697"/>
      <c r="S52" s="613" t="s">
        <v>35</v>
      </c>
      <c r="T52" s="696">
        <f>SUM(T50)</f>
        <v>0</v>
      </c>
      <c r="U52" s="697"/>
      <c r="V52" s="613" t="s">
        <v>35</v>
      </c>
      <c r="W52" s="696">
        <f>SUM(W50)</f>
        <v>0</v>
      </c>
      <c r="X52" s="697"/>
      <c r="Y52" s="613" t="s">
        <v>35</v>
      </c>
      <c r="Z52" s="1419">
        <f>SUM(Z50)</f>
        <v>0</v>
      </c>
      <c r="AA52" s="1420"/>
      <c r="AB52" s="613" t="s">
        <v>35</v>
      </c>
      <c r="AC52" s="696">
        <f>SUM(AC50)</f>
        <v>0</v>
      </c>
      <c r="AD52" s="697"/>
      <c r="AE52" s="634" t="s">
        <v>12</v>
      </c>
      <c r="AH52" s="1319" t="s">
        <v>56</v>
      </c>
      <c r="AI52" s="1421"/>
      <c r="AJ52" s="1421"/>
      <c r="AK52" s="1422"/>
      <c r="AL52" s="696">
        <f>SUM(AL50)</f>
        <v>0</v>
      </c>
      <c r="AM52" s="697"/>
      <c r="AN52" s="613" t="s">
        <v>35</v>
      </c>
      <c r="AO52" s="696">
        <f>SUM(AO50)</f>
        <v>0</v>
      </c>
      <c r="AP52" s="697"/>
      <c r="AQ52" s="613" t="s">
        <v>35</v>
      </c>
      <c r="AR52" s="696">
        <f>SUM(AR50)</f>
        <v>0</v>
      </c>
      <c r="AS52" s="697"/>
      <c r="AT52" s="613" t="s">
        <v>35</v>
      </c>
      <c r="AU52" s="696">
        <f>SUM(AU50)</f>
        <v>0</v>
      </c>
      <c r="AV52" s="697"/>
      <c r="AW52" s="613" t="s">
        <v>35</v>
      </c>
      <c r="AX52" s="696">
        <f>SUM(AX50)</f>
        <v>0</v>
      </c>
      <c r="AY52" s="697"/>
      <c r="AZ52" s="613" t="s">
        <v>35</v>
      </c>
      <c r="BA52" s="696">
        <f>BA50</f>
        <v>0</v>
      </c>
      <c r="BB52" s="697"/>
      <c r="BC52" s="634" t="s">
        <v>35</v>
      </c>
    </row>
    <row r="53" spans="1:55" s="608" customFormat="1" ht="15" customHeight="1" thickTop="1" thickBot="1" x14ac:dyDescent="0.2"/>
    <row r="54" spans="1:55" s="608" customFormat="1" ht="15" customHeight="1" thickTop="1" x14ac:dyDescent="0.15">
      <c r="A54" s="1278" t="s">
        <v>55</v>
      </c>
      <c r="B54" s="1279"/>
      <c r="C54" s="1279"/>
      <c r="D54" s="1279"/>
      <c r="E54" s="1279"/>
      <c r="F54" s="1279"/>
      <c r="G54" s="1279"/>
      <c r="H54" s="1280"/>
      <c r="J54" s="635" t="s">
        <v>53</v>
      </c>
      <c r="K54" s="626"/>
      <c r="L54" s="626"/>
      <c r="M54" s="626"/>
      <c r="N54" s="1314"/>
      <c r="O54" s="1314"/>
      <c r="P54" s="1314"/>
      <c r="Q54" s="1314"/>
      <c r="R54" s="1314"/>
      <c r="S54" s="1314"/>
      <c r="T54" s="1314"/>
      <c r="U54" s="1314"/>
      <c r="V54" s="1314"/>
      <c r="W54" s="1314"/>
      <c r="X54" s="1314"/>
      <c r="Y54" s="1314"/>
      <c r="Z54" s="1314"/>
      <c r="AA54" s="1314"/>
      <c r="AB54" s="1314"/>
      <c r="AC54" s="1314"/>
      <c r="AD54" s="1314"/>
      <c r="AE54" s="1315"/>
      <c r="AH54" s="635" t="s">
        <v>53</v>
      </c>
      <c r="AI54" s="626"/>
      <c r="AJ54" s="626"/>
      <c r="AK54" s="626"/>
      <c r="AL54" s="1314"/>
      <c r="AM54" s="1314"/>
      <c r="AN54" s="1314"/>
      <c r="AO54" s="1314"/>
      <c r="AP54" s="1314"/>
      <c r="AQ54" s="1314"/>
      <c r="AR54" s="1314"/>
      <c r="AS54" s="1314"/>
      <c r="AT54" s="1314"/>
      <c r="AU54" s="1314"/>
      <c r="AV54" s="1314"/>
      <c r="AW54" s="1314"/>
      <c r="AX54" s="1314"/>
      <c r="AY54" s="1314"/>
      <c r="AZ54" s="1314"/>
      <c r="BA54" s="1314"/>
      <c r="BB54" s="1314"/>
      <c r="BC54" s="1315"/>
    </row>
    <row r="55" spans="1:55" s="608" customFormat="1" ht="15" customHeight="1" thickBot="1" x14ac:dyDescent="0.2">
      <c r="A55" s="646"/>
      <c r="B55" s="1287" t="s">
        <v>52</v>
      </c>
      <c r="C55" s="1288"/>
      <c r="D55" s="1289"/>
      <c r="E55" s="1287" t="s">
        <v>51</v>
      </c>
      <c r="F55" s="1288"/>
      <c r="G55" s="1288"/>
      <c r="H55" s="1290"/>
      <c r="J55" s="629" t="s">
        <v>53</v>
      </c>
      <c r="K55" s="1287" t="s">
        <v>52</v>
      </c>
      <c r="L55" s="1288"/>
      <c r="M55" s="1289"/>
      <c r="N55" s="1287" t="s">
        <v>51</v>
      </c>
      <c r="O55" s="1291"/>
      <c r="P55" s="1292"/>
      <c r="Q55" s="1287" t="s">
        <v>51</v>
      </c>
      <c r="R55" s="1291"/>
      <c r="S55" s="1292"/>
      <c r="T55" s="1287" t="s">
        <v>51</v>
      </c>
      <c r="U55" s="1291"/>
      <c r="V55" s="1292"/>
      <c r="W55" s="1287" t="s">
        <v>51</v>
      </c>
      <c r="X55" s="1291"/>
      <c r="Y55" s="1292"/>
      <c r="Z55" s="1287" t="s">
        <v>51</v>
      </c>
      <c r="AA55" s="1291"/>
      <c r="AB55" s="1292"/>
      <c r="AC55" s="1287" t="s">
        <v>51</v>
      </c>
      <c r="AD55" s="1291"/>
      <c r="AE55" s="1329"/>
      <c r="AH55" s="629" t="s">
        <v>53</v>
      </c>
      <c r="AI55" s="1287" t="s">
        <v>52</v>
      </c>
      <c r="AJ55" s="1288"/>
      <c r="AK55" s="1289"/>
      <c r="AL55" s="1287" t="s">
        <v>51</v>
      </c>
      <c r="AM55" s="1291"/>
      <c r="AN55" s="1292"/>
      <c r="AO55" s="1287" t="s">
        <v>51</v>
      </c>
      <c r="AP55" s="1291"/>
      <c r="AQ55" s="1292"/>
      <c r="AR55" s="1287" t="s">
        <v>51</v>
      </c>
      <c r="AS55" s="1291"/>
      <c r="AT55" s="1292"/>
      <c r="AU55" s="1287" t="s">
        <v>51</v>
      </c>
      <c r="AV55" s="1291"/>
      <c r="AW55" s="1292"/>
      <c r="AX55" s="1287" t="s">
        <v>51</v>
      </c>
      <c r="AY55" s="1291"/>
      <c r="AZ55" s="1292"/>
      <c r="BA55" s="1287" t="s">
        <v>51</v>
      </c>
      <c r="BB55" s="1291"/>
      <c r="BC55" s="1329"/>
    </row>
    <row r="56" spans="1:55" s="608" customFormat="1" ht="15" customHeight="1" thickTop="1" x14ac:dyDescent="0.15">
      <c r="A56" s="647">
        <v>1</v>
      </c>
      <c r="B56" s="1423" t="s">
        <v>50</v>
      </c>
      <c r="C56" s="1424"/>
      <c r="D56" s="1425"/>
      <c r="E56" s="1305">
        <f t="shared" ref="E56:E64" si="12">SUM(N56:AD56)</f>
        <v>0</v>
      </c>
      <c r="F56" s="1306"/>
      <c r="G56" s="1306"/>
      <c r="H56" s="648" t="s">
        <v>12</v>
      </c>
      <c r="J56" s="630">
        <v>1</v>
      </c>
      <c r="K56" s="1423" t="s">
        <v>50</v>
      </c>
      <c r="L56" s="1424"/>
      <c r="M56" s="1425"/>
      <c r="N56" s="1305">
        <f t="shared" ref="N56:N64" si="13">ROUNDDOWN($N$46*0.1*AL56,0)</f>
        <v>0</v>
      </c>
      <c r="O56" s="1306"/>
      <c r="P56" s="615" t="s">
        <v>35</v>
      </c>
      <c r="Q56" s="1305">
        <f t="shared" ref="Q56:Q64" si="14">ROUNDDOWN($Q$46*0.1*AO56,0)</f>
        <v>0</v>
      </c>
      <c r="R56" s="1306"/>
      <c r="S56" s="615" t="s">
        <v>35</v>
      </c>
      <c r="T56" s="1305">
        <f t="shared" ref="T56:T64" si="15">ROUNDDOWN($T$46*0.1*AR56,0)</f>
        <v>0</v>
      </c>
      <c r="U56" s="1306"/>
      <c r="V56" s="615" t="s">
        <v>35</v>
      </c>
      <c r="W56" s="1305">
        <f t="shared" ref="W56:W64" si="16">ROUNDDOWN($W$46*0.1*AU56,0)</f>
        <v>0</v>
      </c>
      <c r="X56" s="1306"/>
      <c r="Y56" s="615" t="s">
        <v>35</v>
      </c>
      <c r="Z56" s="1305">
        <f t="shared" ref="Z56:Z64" si="17">ROUNDDOWN($Z$46*0.1*AX56,0)</f>
        <v>0</v>
      </c>
      <c r="AA56" s="1306"/>
      <c r="AB56" s="615" t="s">
        <v>35</v>
      </c>
      <c r="AC56" s="1305">
        <f t="shared" ref="AC56:AC64" si="18">ROUNDDOWN($AC$46*0.1*BA56,0)</f>
        <v>0</v>
      </c>
      <c r="AD56" s="1306"/>
      <c r="AE56" s="636" t="s">
        <v>35</v>
      </c>
      <c r="AH56" s="630">
        <v>1</v>
      </c>
      <c r="AI56" s="1423" t="s">
        <v>50</v>
      </c>
      <c r="AJ56" s="1424"/>
      <c r="AK56" s="1425"/>
      <c r="AL56" s="787"/>
      <c r="AM56" s="788"/>
      <c r="AN56" s="615" t="s">
        <v>12</v>
      </c>
      <c r="AO56" s="787"/>
      <c r="AP56" s="788"/>
      <c r="AQ56" s="615" t="s">
        <v>12</v>
      </c>
      <c r="AR56" s="787"/>
      <c r="AS56" s="788"/>
      <c r="AT56" s="615" t="s">
        <v>12</v>
      </c>
      <c r="AU56" s="787"/>
      <c r="AV56" s="788"/>
      <c r="AW56" s="615" t="s">
        <v>12</v>
      </c>
      <c r="AX56" s="787"/>
      <c r="AY56" s="788"/>
      <c r="AZ56" s="615" t="s">
        <v>12</v>
      </c>
      <c r="BA56" s="787"/>
      <c r="BB56" s="788"/>
      <c r="BC56" s="636" t="s">
        <v>12</v>
      </c>
    </row>
    <row r="57" spans="1:55" s="608" customFormat="1" ht="15" customHeight="1" x14ac:dyDescent="0.15">
      <c r="A57" s="639">
        <v>2</v>
      </c>
      <c r="B57" s="1307" t="s">
        <v>49</v>
      </c>
      <c r="C57" s="1327"/>
      <c r="D57" s="1328"/>
      <c r="E57" s="887">
        <f t="shared" si="12"/>
        <v>0</v>
      </c>
      <c r="F57" s="888"/>
      <c r="G57" s="888"/>
      <c r="H57" s="633" t="s">
        <v>12</v>
      </c>
      <c r="J57" s="632">
        <v>2</v>
      </c>
      <c r="K57" s="1307" t="s">
        <v>49</v>
      </c>
      <c r="L57" s="1327"/>
      <c r="M57" s="1328"/>
      <c r="N57" s="887">
        <f t="shared" si="13"/>
        <v>0</v>
      </c>
      <c r="O57" s="888"/>
      <c r="P57" s="610" t="s">
        <v>35</v>
      </c>
      <c r="Q57" s="887">
        <f t="shared" si="14"/>
        <v>0</v>
      </c>
      <c r="R57" s="888"/>
      <c r="S57" s="610" t="s">
        <v>35</v>
      </c>
      <c r="T57" s="887">
        <f t="shared" si="15"/>
        <v>0</v>
      </c>
      <c r="U57" s="888"/>
      <c r="V57" s="610" t="s">
        <v>35</v>
      </c>
      <c r="W57" s="887">
        <f t="shared" si="16"/>
        <v>0</v>
      </c>
      <c r="X57" s="888"/>
      <c r="Y57" s="610" t="s">
        <v>35</v>
      </c>
      <c r="Z57" s="887">
        <f t="shared" si="17"/>
        <v>0</v>
      </c>
      <c r="AA57" s="888"/>
      <c r="AB57" s="610" t="s">
        <v>35</v>
      </c>
      <c r="AC57" s="887">
        <f t="shared" si="18"/>
        <v>0</v>
      </c>
      <c r="AD57" s="888"/>
      <c r="AE57" s="633" t="s">
        <v>35</v>
      </c>
      <c r="AH57" s="632">
        <v>2</v>
      </c>
      <c r="AI57" s="1307" t="s">
        <v>49</v>
      </c>
      <c r="AJ57" s="1327"/>
      <c r="AK57" s="1328"/>
      <c r="AL57" s="691"/>
      <c r="AM57" s="692"/>
      <c r="AN57" s="610" t="s">
        <v>12</v>
      </c>
      <c r="AO57" s="691"/>
      <c r="AP57" s="692"/>
      <c r="AQ57" s="610" t="s">
        <v>12</v>
      </c>
      <c r="AR57" s="691"/>
      <c r="AS57" s="692"/>
      <c r="AT57" s="610" t="s">
        <v>12</v>
      </c>
      <c r="AU57" s="691"/>
      <c r="AV57" s="692"/>
      <c r="AW57" s="610" t="s">
        <v>12</v>
      </c>
      <c r="AX57" s="691"/>
      <c r="AY57" s="692"/>
      <c r="AZ57" s="610" t="s">
        <v>12</v>
      </c>
      <c r="BA57" s="691"/>
      <c r="BB57" s="692"/>
      <c r="BC57" s="633" t="s">
        <v>12</v>
      </c>
    </row>
    <row r="58" spans="1:55" s="608" customFormat="1" ht="15" customHeight="1" x14ac:dyDescent="0.15">
      <c r="A58" s="639">
        <v>3</v>
      </c>
      <c r="B58" s="1307" t="s">
        <v>48</v>
      </c>
      <c r="C58" s="1327"/>
      <c r="D58" s="1328"/>
      <c r="E58" s="887">
        <f t="shared" si="12"/>
        <v>0</v>
      </c>
      <c r="F58" s="888"/>
      <c r="G58" s="888"/>
      <c r="H58" s="633" t="s">
        <v>12</v>
      </c>
      <c r="J58" s="632">
        <v>3</v>
      </c>
      <c r="K58" s="1307" t="s">
        <v>48</v>
      </c>
      <c r="L58" s="1327"/>
      <c r="M58" s="1328"/>
      <c r="N58" s="887">
        <f t="shared" si="13"/>
        <v>0</v>
      </c>
      <c r="O58" s="888"/>
      <c r="P58" s="610" t="s">
        <v>35</v>
      </c>
      <c r="Q58" s="887">
        <f t="shared" si="14"/>
        <v>0</v>
      </c>
      <c r="R58" s="888"/>
      <c r="S58" s="610" t="s">
        <v>35</v>
      </c>
      <c r="T58" s="887">
        <f t="shared" si="15"/>
        <v>0</v>
      </c>
      <c r="U58" s="888"/>
      <c r="V58" s="610" t="s">
        <v>35</v>
      </c>
      <c r="W58" s="887">
        <f t="shared" si="16"/>
        <v>0</v>
      </c>
      <c r="X58" s="888"/>
      <c r="Y58" s="610" t="s">
        <v>35</v>
      </c>
      <c r="Z58" s="887">
        <f t="shared" si="17"/>
        <v>0</v>
      </c>
      <c r="AA58" s="888"/>
      <c r="AB58" s="610" t="s">
        <v>35</v>
      </c>
      <c r="AC58" s="887">
        <f t="shared" si="18"/>
        <v>0</v>
      </c>
      <c r="AD58" s="888"/>
      <c r="AE58" s="633" t="s">
        <v>35</v>
      </c>
      <c r="AH58" s="632">
        <v>3</v>
      </c>
      <c r="AI58" s="1307" t="s">
        <v>48</v>
      </c>
      <c r="AJ58" s="1327"/>
      <c r="AK58" s="1328"/>
      <c r="AL58" s="691"/>
      <c r="AM58" s="692"/>
      <c r="AN58" s="610" t="s">
        <v>12</v>
      </c>
      <c r="AO58" s="691"/>
      <c r="AP58" s="692"/>
      <c r="AQ58" s="610" t="s">
        <v>12</v>
      </c>
      <c r="AR58" s="691"/>
      <c r="AS58" s="692"/>
      <c r="AT58" s="610" t="s">
        <v>12</v>
      </c>
      <c r="AU58" s="691"/>
      <c r="AV58" s="692"/>
      <c r="AW58" s="610" t="s">
        <v>12</v>
      </c>
      <c r="AX58" s="691"/>
      <c r="AY58" s="692"/>
      <c r="AZ58" s="610" t="s">
        <v>12</v>
      </c>
      <c r="BA58" s="691"/>
      <c r="BB58" s="692"/>
      <c r="BC58" s="633" t="s">
        <v>12</v>
      </c>
    </row>
    <row r="59" spans="1:55" s="608" customFormat="1" ht="15" customHeight="1" x14ac:dyDescent="0.15">
      <c r="A59" s="639">
        <v>4</v>
      </c>
      <c r="B59" s="1331" t="s">
        <v>47</v>
      </c>
      <c r="C59" s="1334"/>
      <c r="D59" s="1335"/>
      <c r="E59" s="887">
        <f t="shared" si="12"/>
        <v>0</v>
      </c>
      <c r="F59" s="888"/>
      <c r="G59" s="888"/>
      <c r="H59" s="633" t="s">
        <v>12</v>
      </c>
      <c r="J59" s="632">
        <v>4</v>
      </c>
      <c r="K59" s="1331" t="s">
        <v>47</v>
      </c>
      <c r="L59" s="1334"/>
      <c r="M59" s="1335"/>
      <c r="N59" s="887">
        <f t="shared" si="13"/>
        <v>0</v>
      </c>
      <c r="O59" s="888"/>
      <c r="P59" s="610" t="s">
        <v>35</v>
      </c>
      <c r="Q59" s="887">
        <f t="shared" si="14"/>
        <v>0</v>
      </c>
      <c r="R59" s="888"/>
      <c r="S59" s="610" t="s">
        <v>35</v>
      </c>
      <c r="T59" s="887">
        <f t="shared" si="15"/>
        <v>0</v>
      </c>
      <c r="U59" s="888"/>
      <c r="V59" s="610" t="s">
        <v>35</v>
      </c>
      <c r="W59" s="887">
        <f t="shared" si="16"/>
        <v>0</v>
      </c>
      <c r="X59" s="888"/>
      <c r="Y59" s="610" t="s">
        <v>35</v>
      </c>
      <c r="Z59" s="887">
        <f t="shared" si="17"/>
        <v>0</v>
      </c>
      <c r="AA59" s="888"/>
      <c r="AB59" s="610" t="s">
        <v>35</v>
      </c>
      <c r="AC59" s="887">
        <f t="shared" si="18"/>
        <v>0</v>
      </c>
      <c r="AD59" s="888"/>
      <c r="AE59" s="633" t="s">
        <v>35</v>
      </c>
      <c r="AH59" s="632">
        <v>4</v>
      </c>
      <c r="AI59" s="1331" t="s">
        <v>47</v>
      </c>
      <c r="AJ59" s="1334"/>
      <c r="AK59" s="1335"/>
      <c r="AL59" s="691"/>
      <c r="AM59" s="692"/>
      <c r="AN59" s="610" t="s">
        <v>12</v>
      </c>
      <c r="AO59" s="691"/>
      <c r="AP59" s="692"/>
      <c r="AQ59" s="610" t="s">
        <v>12</v>
      </c>
      <c r="AR59" s="691"/>
      <c r="AS59" s="692"/>
      <c r="AT59" s="610" t="s">
        <v>12</v>
      </c>
      <c r="AU59" s="691"/>
      <c r="AV59" s="692"/>
      <c r="AW59" s="610" t="s">
        <v>12</v>
      </c>
      <c r="AX59" s="691"/>
      <c r="AY59" s="692"/>
      <c r="AZ59" s="610" t="s">
        <v>12</v>
      </c>
      <c r="BA59" s="691"/>
      <c r="BB59" s="692"/>
      <c r="BC59" s="633" t="s">
        <v>12</v>
      </c>
    </row>
    <row r="60" spans="1:55" s="608" customFormat="1" ht="15" customHeight="1" x14ac:dyDescent="0.15">
      <c r="A60" s="639">
        <v>5</v>
      </c>
      <c r="B60" s="1331" t="s">
        <v>46</v>
      </c>
      <c r="C60" s="1332"/>
      <c r="D60" s="1333"/>
      <c r="E60" s="887">
        <f t="shared" si="12"/>
        <v>0</v>
      </c>
      <c r="F60" s="888"/>
      <c r="G60" s="888"/>
      <c r="H60" s="633" t="s">
        <v>12</v>
      </c>
      <c r="J60" s="632">
        <v>5</v>
      </c>
      <c r="K60" s="1331" t="s">
        <v>46</v>
      </c>
      <c r="L60" s="1332"/>
      <c r="M60" s="1333"/>
      <c r="N60" s="887">
        <f t="shared" si="13"/>
        <v>0</v>
      </c>
      <c r="O60" s="888"/>
      <c r="P60" s="610" t="s">
        <v>35</v>
      </c>
      <c r="Q60" s="887">
        <f t="shared" si="14"/>
        <v>0</v>
      </c>
      <c r="R60" s="888"/>
      <c r="S60" s="610" t="s">
        <v>35</v>
      </c>
      <c r="T60" s="887">
        <f t="shared" si="15"/>
        <v>0</v>
      </c>
      <c r="U60" s="888"/>
      <c r="V60" s="610" t="s">
        <v>35</v>
      </c>
      <c r="W60" s="887">
        <f t="shared" si="16"/>
        <v>0</v>
      </c>
      <c r="X60" s="888"/>
      <c r="Y60" s="610" t="s">
        <v>35</v>
      </c>
      <c r="Z60" s="887">
        <f t="shared" si="17"/>
        <v>0</v>
      </c>
      <c r="AA60" s="888"/>
      <c r="AB60" s="610" t="s">
        <v>35</v>
      </c>
      <c r="AC60" s="887">
        <f t="shared" si="18"/>
        <v>0</v>
      </c>
      <c r="AD60" s="888"/>
      <c r="AE60" s="633" t="s">
        <v>35</v>
      </c>
      <c r="AH60" s="632">
        <v>5</v>
      </c>
      <c r="AI60" s="1331" t="s">
        <v>46</v>
      </c>
      <c r="AJ60" s="1332"/>
      <c r="AK60" s="1333"/>
      <c r="AL60" s="691"/>
      <c r="AM60" s="692"/>
      <c r="AN60" s="610" t="s">
        <v>12</v>
      </c>
      <c r="AO60" s="691"/>
      <c r="AP60" s="692"/>
      <c r="AQ60" s="610" t="s">
        <v>12</v>
      </c>
      <c r="AR60" s="691"/>
      <c r="AS60" s="692"/>
      <c r="AT60" s="610" t="s">
        <v>12</v>
      </c>
      <c r="AU60" s="691"/>
      <c r="AV60" s="692"/>
      <c r="AW60" s="610" t="s">
        <v>12</v>
      </c>
      <c r="AX60" s="691"/>
      <c r="AY60" s="692"/>
      <c r="AZ60" s="610" t="s">
        <v>12</v>
      </c>
      <c r="BA60" s="691"/>
      <c r="BB60" s="692"/>
      <c r="BC60" s="633" t="s">
        <v>12</v>
      </c>
    </row>
    <row r="61" spans="1:55" s="608" customFormat="1" ht="15" customHeight="1" x14ac:dyDescent="0.15">
      <c r="A61" s="639">
        <v>6</v>
      </c>
      <c r="B61" s="1331" t="s">
        <v>45</v>
      </c>
      <c r="C61" s="1332"/>
      <c r="D61" s="1333"/>
      <c r="E61" s="887">
        <f t="shared" si="12"/>
        <v>0</v>
      </c>
      <c r="F61" s="888"/>
      <c r="G61" s="888"/>
      <c r="H61" s="633" t="s">
        <v>12</v>
      </c>
      <c r="J61" s="639">
        <v>6</v>
      </c>
      <c r="K61" s="1331" t="s">
        <v>45</v>
      </c>
      <c r="L61" s="1332"/>
      <c r="M61" s="1333"/>
      <c r="N61" s="887">
        <f t="shared" si="13"/>
        <v>0</v>
      </c>
      <c r="O61" s="888"/>
      <c r="P61" s="610" t="s">
        <v>35</v>
      </c>
      <c r="Q61" s="887">
        <f t="shared" si="14"/>
        <v>0</v>
      </c>
      <c r="R61" s="888"/>
      <c r="S61" s="610" t="s">
        <v>35</v>
      </c>
      <c r="T61" s="887">
        <f t="shared" si="15"/>
        <v>0</v>
      </c>
      <c r="U61" s="888"/>
      <c r="V61" s="610" t="s">
        <v>35</v>
      </c>
      <c r="W61" s="887">
        <f t="shared" si="16"/>
        <v>0</v>
      </c>
      <c r="X61" s="888"/>
      <c r="Y61" s="610" t="s">
        <v>35</v>
      </c>
      <c r="Z61" s="887">
        <f t="shared" si="17"/>
        <v>0</v>
      </c>
      <c r="AA61" s="888"/>
      <c r="AB61" s="610" t="s">
        <v>35</v>
      </c>
      <c r="AC61" s="887">
        <f t="shared" si="18"/>
        <v>0</v>
      </c>
      <c r="AD61" s="888"/>
      <c r="AE61" s="633" t="s">
        <v>35</v>
      </c>
      <c r="AH61" s="639">
        <v>6</v>
      </c>
      <c r="AI61" s="1331" t="s">
        <v>45</v>
      </c>
      <c r="AJ61" s="1332"/>
      <c r="AK61" s="1333"/>
      <c r="AL61" s="661"/>
      <c r="AM61" s="662"/>
      <c r="AN61" s="610" t="s">
        <v>12</v>
      </c>
      <c r="AO61" s="661"/>
      <c r="AP61" s="662"/>
      <c r="AQ61" s="610" t="s">
        <v>12</v>
      </c>
      <c r="AR61" s="661"/>
      <c r="AS61" s="662"/>
      <c r="AT61" s="610" t="s">
        <v>12</v>
      </c>
      <c r="AU61" s="661"/>
      <c r="AV61" s="662"/>
      <c r="AW61" s="610" t="s">
        <v>12</v>
      </c>
      <c r="AX61" s="661"/>
      <c r="AY61" s="662"/>
      <c r="AZ61" s="610" t="s">
        <v>12</v>
      </c>
      <c r="BA61" s="661"/>
      <c r="BB61" s="662"/>
      <c r="BC61" s="633" t="s">
        <v>12</v>
      </c>
    </row>
    <row r="62" spans="1:55" s="608" customFormat="1" ht="15" customHeight="1" x14ac:dyDescent="0.15">
      <c r="A62" s="1336" t="s">
        <v>44</v>
      </c>
      <c r="B62" s="1331" t="s">
        <v>43</v>
      </c>
      <c r="C62" s="1332"/>
      <c r="D62" s="1333"/>
      <c r="E62" s="887">
        <f t="shared" si="12"/>
        <v>0</v>
      </c>
      <c r="F62" s="888"/>
      <c r="G62" s="888"/>
      <c r="H62" s="633" t="s">
        <v>12</v>
      </c>
      <c r="J62" s="1338" t="s">
        <v>44</v>
      </c>
      <c r="K62" s="1331" t="s">
        <v>43</v>
      </c>
      <c r="L62" s="1332"/>
      <c r="M62" s="1333"/>
      <c r="N62" s="887">
        <f t="shared" si="13"/>
        <v>0</v>
      </c>
      <c r="O62" s="888"/>
      <c r="P62" s="610" t="s">
        <v>35</v>
      </c>
      <c r="Q62" s="887">
        <f t="shared" si="14"/>
        <v>0</v>
      </c>
      <c r="R62" s="888"/>
      <c r="S62" s="610" t="s">
        <v>35</v>
      </c>
      <c r="T62" s="887">
        <f t="shared" si="15"/>
        <v>0</v>
      </c>
      <c r="U62" s="888"/>
      <c r="V62" s="610" t="s">
        <v>35</v>
      </c>
      <c r="W62" s="887">
        <f t="shared" si="16"/>
        <v>0</v>
      </c>
      <c r="X62" s="888"/>
      <c r="Y62" s="610" t="s">
        <v>35</v>
      </c>
      <c r="Z62" s="887">
        <f t="shared" si="17"/>
        <v>0</v>
      </c>
      <c r="AA62" s="888"/>
      <c r="AB62" s="610" t="s">
        <v>35</v>
      </c>
      <c r="AC62" s="887">
        <f t="shared" si="18"/>
        <v>0</v>
      </c>
      <c r="AD62" s="888"/>
      <c r="AE62" s="633" t="s">
        <v>35</v>
      </c>
      <c r="AH62" s="1338" t="s">
        <v>44</v>
      </c>
      <c r="AI62" s="1331" t="s">
        <v>43</v>
      </c>
      <c r="AJ62" s="1332"/>
      <c r="AK62" s="1333"/>
      <c r="AL62" s="691"/>
      <c r="AM62" s="692"/>
      <c r="AN62" s="610" t="s">
        <v>12</v>
      </c>
      <c r="AO62" s="691"/>
      <c r="AP62" s="692"/>
      <c r="AQ62" s="610" t="s">
        <v>12</v>
      </c>
      <c r="AR62" s="691"/>
      <c r="AS62" s="692"/>
      <c r="AT62" s="610" t="s">
        <v>12</v>
      </c>
      <c r="AU62" s="691"/>
      <c r="AV62" s="692"/>
      <c r="AW62" s="610" t="s">
        <v>12</v>
      </c>
      <c r="AX62" s="691"/>
      <c r="AY62" s="692"/>
      <c r="AZ62" s="610" t="s">
        <v>12</v>
      </c>
      <c r="BA62" s="691"/>
      <c r="BB62" s="692"/>
      <c r="BC62" s="633" t="s">
        <v>12</v>
      </c>
    </row>
    <row r="63" spans="1:55" s="608" customFormat="1" ht="15" customHeight="1" x14ac:dyDescent="0.15">
      <c r="A63" s="1336"/>
      <c r="B63" s="1331" t="s">
        <v>42</v>
      </c>
      <c r="C63" s="1332"/>
      <c r="D63" s="1333"/>
      <c r="E63" s="887">
        <f t="shared" si="12"/>
        <v>0</v>
      </c>
      <c r="F63" s="888"/>
      <c r="G63" s="888"/>
      <c r="H63" s="633" t="s">
        <v>12</v>
      </c>
      <c r="J63" s="1426"/>
      <c r="K63" s="1331" t="s">
        <v>42</v>
      </c>
      <c r="L63" s="1332"/>
      <c r="M63" s="1333"/>
      <c r="N63" s="887">
        <f t="shared" si="13"/>
        <v>0</v>
      </c>
      <c r="O63" s="888"/>
      <c r="P63" s="610" t="s">
        <v>35</v>
      </c>
      <c r="Q63" s="887">
        <f t="shared" si="14"/>
        <v>0</v>
      </c>
      <c r="R63" s="888"/>
      <c r="S63" s="610" t="s">
        <v>35</v>
      </c>
      <c r="T63" s="887">
        <f t="shared" si="15"/>
        <v>0</v>
      </c>
      <c r="U63" s="888"/>
      <c r="V63" s="610" t="s">
        <v>35</v>
      </c>
      <c r="W63" s="887">
        <f t="shared" si="16"/>
        <v>0</v>
      </c>
      <c r="X63" s="888"/>
      <c r="Y63" s="610" t="s">
        <v>35</v>
      </c>
      <c r="Z63" s="887">
        <f t="shared" si="17"/>
        <v>0</v>
      </c>
      <c r="AA63" s="888"/>
      <c r="AB63" s="610" t="s">
        <v>35</v>
      </c>
      <c r="AC63" s="887">
        <f t="shared" si="18"/>
        <v>0</v>
      </c>
      <c r="AD63" s="888"/>
      <c r="AE63" s="633" t="s">
        <v>35</v>
      </c>
      <c r="AH63" s="1426"/>
      <c r="AI63" s="1331" t="s">
        <v>42</v>
      </c>
      <c r="AJ63" s="1332"/>
      <c r="AK63" s="1333"/>
      <c r="AL63" s="691"/>
      <c r="AM63" s="692"/>
      <c r="AN63" s="610" t="s">
        <v>12</v>
      </c>
      <c r="AO63" s="691"/>
      <c r="AP63" s="692"/>
      <c r="AQ63" s="610" t="s">
        <v>12</v>
      </c>
      <c r="AR63" s="691"/>
      <c r="AS63" s="692"/>
      <c r="AT63" s="610" t="s">
        <v>12</v>
      </c>
      <c r="AU63" s="691"/>
      <c r="AV63" s="692"/>
      <c r="AW63" s="610" t="s">
        <v>12</v>
      </c>
      <c r="AX63" s="691"/>
      <c r="AY63" s="692"/>
      <c r="AZ63" s="610" t="s">
        <v>12</v>
      </c>
      <c r="BA63" s="691"/>
      <c r="BB63" s="692"/>
      <c r="BC63" s="633" t="s">
        <v>12</v>
      </c>
    </row>
    <row r="64" spans="1:55" s="608" customFormat="1" ht="15" customHeight="1" thickBot="1" x14ac:dyDescent="0.2">
      <c r="A64" s="1337"/>
      <c r="B64" s="1341" t="s">
        <v>41</v>
      </c>
      <c r="C64" s="1342"/>
      <c r="D64" s="1343"/>
      <c r="E64" s="696">
        <f t="shared" si="12"/>
        <v>0</v>
      </c>
      <c r="F64" s="697"/>
      <c r="G64" s="697"/>
      <c r="H64" s="634" t="s">
        <v>12</v>
      </c>
      <c r="J64" s="1427"/>
      <c r="K64" s="1331" t="s">
        <v>41</v>
      </c>
      <c r="L64" s="1332"/>
      <c r="M64" s="1333"/>
      <c r="N64" s="887">
        <f t="shared" si="13"/>
        <v>0</v>
      </c>
      <c r="O64" s="888"/>
      <c r="P64" s="610" t="s">
        <v>35</v>
      </c>
      <c r="Q64" s="887">
        <f t="shared" si="14"/>
        <v>0</v>
      </c>
      <c r="R64" s="888"/>
      <c r="S64" s="610" t="s">
        <v>35</v>
      </c>
      <c r="T64" s="887">
        <f t="shared" si="15"/>
        <v>0</v>
      </c>
      <c r="U64" s="888"/>
      <c r="V64" s="610" t="s">
        <v>35</v>
      </c>
      <c r="W64" s="887">
        <f t="shared" si="16"/>
        <v>0</v>
      </c>
      <c r="X64" s="888"/>
      <c r="Y64" s="610" t="s">
        <v>35</v>
      </c>
      <c r="Z64" s="887">
        <f t="shared" si="17"/>
        <v>0</v>
      </c>
      <c r="AA64" s="888"/>
      <c r="AB64" s="610" t="s">
        <v>35</v>
      </c>
      <c r="AC64" s="887">
        <f t="shared" si="18"/>
        <v>0</v>
      </c>
      <c r="AD64" s="888"/>
      <c r="AE64" s="633" t="s">
        <v>35</v>
      </c>
      <c r="AH64" s="1427"/>
      <c r="AI64" s="1331" t="s">
        <v>41</v>
      </c>
      <c r="AJ64" s="1332"/>
      <c r="AK64" s="1333"/>
      <c r="AL64" s="691"/>
      <c r="AM64" s="692"/>
      <c r="AN64" s="610" t="s">
        <v>12</v>
      </c>
      <c r="AO64" s="691"/>
      <c r="AP64" s="692"/>
      <c r="AQ64" s="610" t="s">
        <v>12</v>
      </c>
      <c r="AR64" s="691"/>
      <c r="AS64" s="692"/>
      <c r="AT64" s="610" t="s">
        <v>12</v>
      </c>
      <c r="AU64" s="691"/>
      <c r="AV64" s="692"/>
      <c r="AW64" s="610" t="s">
        <v>12</v>
      </c>
      <c r="AX64" s="691"/>
      <c r="AY64" s="692"/>
      <c r="AZ64" s="610" t="s">
        <v>12</v>
      </c>
      <c r="BA64" s="691"/>
      <c r="BB64" s="692"/>
      <c r="BC64" s="633" t="s">
        <v>12</v>
      </c>
    </row>
    <row r="65" spans="1:55" s="608" customFormat="1" ht="15" customHeight="1" thickTop="1" thickBot="1" x14ac:dyDescent="0.2">
      <c r="A65" s="1344" t="s">
        <v>40</v>
      </c>
      <c r="B65" s="1347" t="s">
        <v>39</v>
      </c>
      <c r="C65" s="1348"/>
      <c r="D65" s="1349"/>
      <c r="E65" s="756"/>
      <c r="F65" s="757"/>
      <c r="G65" s="757"/>
      <c r="H65" s="636" t="s">
        <v>12</v>
      </c>
      <c r="J65" s="1397" t="s">
        <v>38</v>
      </c>
      <c r="K65" s="1342"/>
      <c r="L65" s="1342"/>
      <c r="M65" s="1343"/>
      <c r="N65" s="696">
        <f>SUM(N56:O64)</f>
        <v>0</v>
      </c>
      <c r="O65" s="697"/>
      <c r="P65" s="613" t="s">
        <v>35</v>
      </c>
      <c r="Q65" s="696">
        <f>SUM(Q56:R64)</f>
        <v>0</v>
      </c>
      <c r="R65" s="697"/>
      <c r="S65" s="613" t="s">
        <v>35</v>
      </c>
      <c r="T65" s="696">
        <f>SUM(T56:U64)</f>
        <v>0</v>
      </c>
      <c r="U65" s="697"/>
      <c r="V65" s="613" t="s">
        <v>35</v>
      </c>
      <c r="W65" s="696">
        <f>SUM(W56:X64)</f>
        <v>0</v>
      </c>
      <c r="X65" s="697"/>
      <c r="Y65" s="613" t="s">
        <v>35</v>
      </c>
      <c r="Z65" s="696">
        <f>SUM(Z56:AA64)</f>
        <v>0</v>
      </c>
      <c r="AA65" s="697"/>
      <c r="AB65" s="613" t="s">
        <v>35</v>
      </c>
      <c r="AC65" s="696">
        <f>SUM(AC56:AD64)</f>
        <v>0</v>
      </c>
      <c r="AD65" s="697"/>
      <c r="AE65" s="634" t="s">
        <v>35</v>
      </c>
      <c r="AH65" s="1397" t="s">
        <v>38</v>
      </c>
      <c r="AI65" s="1342"/>
      <c r="AJ65" s="1342"/>
      <c r="AK65" s="1343"/>
      <c r="AL65" s="696">
        <f>SUM(AL56:AM64)</f>
        <v>0</v>
      </c>
      <c r="AM65" s="697"/>
      <c r="AN65" s="613" t="s">
        <v>12</v>
      </c>
      <c r="AO65" s="696">
        <f>SUM(AO56:AP64)</f>
        <v>0</v>
      </c>
      <c r="AP65" s="697"/>
      <c r="AQ65" s="613" t="s">
        <v>12</v>
      </c>
      <c r="AR65" s="696">
        <f>SUM(AR56:AS64)</f>
        <v>0</v>
      </c>
      <c r="AS65" s="697"/>
      <c r="AT65" s="613" t="s">
        <v>12</v>
      </c>
      <c r="AU65" s="696">
        <f>SUM(AU56:AV64)</f>
        <v>0</v>
      </c>
      <c r="AV65" s="697"/>
      <c r="AW65" s="613" t="s">
        <v>12</v>
      </c>
      <c r="AX65" s="696">
        <f>SUM(AX56:AY64)</f>
        <v>0</v>
      </c>
      <c r="AY65" s="697"/>
      <c r="AZ65" s="613" t="s">
        <v>12</v>
      </c>
      <c r="BA65" s="696">
        <f>SUM(BA56:BB64)</f>
        <v>0</v>
      </c>
      <c r="BB65" s="697"/>
      <c r="BC65" s="634" t="s">
        <v>12</v>
      </c>
    </row>
    <row r="66" spans="1:55" s="608" customFormat="1" ht="15" customHeight="1" thickTop="1" thickBot="1" x14ac:dyDescent="0.2">
      <c r="A66" s="1345"/>
      <c r="B66" s="1331" t="s">
        <v>37</v>
      </c>
      <c r="C66" s="1332"/>
      <c r="D66" s="1333"/>
      <c r="E66" s="691"/>
      <c r="F66" s="692"/>
      <c r="G66" s="692"/>
      <c r="H66" s="643" t="s">
        <v>12</v>
      </c>
      <c r="Q66" s="616"/>
      <c r="R66" s="616"/>
      <c r="T66" s="616"/>
      <c r="U66" s="616"/>
      <c r="W66" s="616"/>
      <c r="X66" s="616"/>
      <c r="AO66" s="616"/>
      <c r="AP66" s="616"/>
      <c r="AR66" s="616"/>
      <c r="AS66" s="616"/>
      <c r="AU66" s="616"/>
      <c r="AV66" s="616"/>
    </row>
    <row r="67" spans="1:55" s="608" customFormat="1" ht="15" customHeight="1" thickBot="1" x14ac:dyDescent="0.2">
      <c r="A67" s="1346"/>
      <c r="B67" s="1331" t="s">
        <v>36</v>
      </c>
      <c r="C67" s="1332"/>
      <c r="D67" s="1333"/>
      <c r="E67" s="691"/>
      <c r="F67" s="692"/>
      <c r="G67" s="692"/>
      <c r="H67" s="643" t="s">
        <v>12</v>
      </c>
      <c r="J67" s="1430" t="s">
        <v>34</v>
      </c>
      <c r="K67" s="1431"/>
      <c r="L67" s="1431"/>
      <c r="M67" s="1432"/>
      <c r="N67" s="1351">
        <f>N52-N65</f>
        <v>0</v>
      </c>
      <c r="O67" s="1352"/>
      <c r="P67" s="617" t="s">
        <v>35</v>
      </c>
      <c r="Q67" s="1351">
        <f>Q52-Q65</f>
        <v>0</v>
      </c>
      <c r="R67" s="1352"/>
      <c r="S67" s="617" t="s">
        <v>35</v>
      </c>
      <c r="T67" s="1351">
        <f>T52-T65</f>
        <v>0</v>
      </c>
      <c r="U67" s="1352"/>
      <c r="V67" s="617" t="s">
        <v>35</v>
      </c>
      <c r="W67" s="1351">
        <f>W52-W65</f>
        <v>0</v>
      </c>
      <c r="X67" s="1352"/>
      <c r="Y67" s="617" t="s">
        <v>35</v>
      </c>
      <c r="Z67" s="1428">
        <f>Z52-Z65</f>
        <v>0</v>
      </c>
      <c r="AA67" s="1429"/>
      <c r="AB67" s="617" t="s">
        <v>35</v>
      </c>
      <c r="AC67" s="1351">
        <f>AC52-AC65</f>
        <v>0</v>
      </c>
      <c r="AD67" s="1352"/>
      <c r="AE67" s="617" t="s">
        <v>35</v>
      </c>
      <c r="AH67" s="1430" t="s">
        <v>34</v>
      </c>
      <c r="AI67" s="1431"/>
      <c r="AJ67" s="1431"/>
      <c r="AK67" s="1432"/>
      <c r="AL67" s="1351">
        <f>AL52-AL65</f>
        <v>0</v>
      </c>
      <c r="AM67" s="1352"/>
      <c r="AN67" s="617" t="s">
        <v>12</v>
      </c>
      <c r="AO67" s="1351">
        <f>AO52-AO65</f>
        <v>0</v>
      </c>
      <c r="AP67" s="1352"/>
      <c r="AQ67" s="617" t="s">
        <v>12</v>
      </c>
      <c r="AR67" s="1351">
        <f>AR52-AR65</f>
        <v>0</v>
      </c>
      <c r="AS67" s="1352"/>
      <c r="AT67" s="617" t="s">
        <v>12</v>
      </c>
      <c r="AU67" s="1351">
        <f>AU52-AU65</f>
        <v>0</v>
      </c>
      <c r="AV67" s="1352"/>
      <c r="AW67" s="617" t="s">
        <v>12</v>
      </c>
      <c r="AX67" s="1428">
        <f>AX52-AX65</f>
        <v>0</v>
      </c>
      <c r="AY67" s="1429"/>
      <c r="AZ67" s="617" t="s">
        <v>12</v>
      </c>
      <c r="BA67" s="1351">
        <f>BA52-BA65</f>
        <v>0</v>
      </c>
      <c r="BB67" s="1352"/>
      <c r="BC67" s="617" t="s">
        <v>12</v>
      </c>
    </row>
    <row r="68" spans="1:55" s="608" customFormat="1" ht="15" customHeight="1" x14ac:dyDescent="0.15">
      <c r="A68" s="639">
        <v>9</v>
      </c>
      <c r="B68" s="1331" t="s">
        <v>33</v>
      </c>
      <c r="C68" s="1332"/>
      <c r="D68" s="1333"/>
      <c r="E68" s="691"/>
      <c r="F68" s="692"/>
      <c r="G68" s="692"/>
      <c r="H68" s="643" t="s">
        <v>12</v>
      </c>
    </row>
    <row r="69" spans="1:55" s="608" customFormat="1" ht="15" customHeight="1" x14ac:dyDescent="0.15">
      <c r="A69" s="639">
        <v>10</v>
      </c>
      <c r="B69" s="1331" t="s">
        <v>32</v>
      </c>
      <c r="C69" s="1332"/>
      <c r="D69" s="1333"/>
      <c r="E69" s="887">
        <f>'2-3.労働時間 '!AD23</f>
        <v>0</v>
      </c>
      <c r="F69" s="888"/>
      <c r="G69" s="888"/>
      <c r="H69" s="643" t="s">
        <v>12</v>
      </c>
      <c r="J69" s="1359" t="s">
        <v>31</v>
      </c>
      <c r="K69" s="1359"/>
      <c r="L69" s="1359"/>
      <c r="M69" s="1359"/>
      <c r="AC69" s="608" t="s">
        <v>30</v>
      </c>
      <c r="AH69" s="1360"/>
      <c r="AI69" s="1360"/>
      <c r="AJ69" s="1360"/>
      <c r="AK69" s="1360"/>
      <c r="AL69" s="663"/>
      <c r="AM69" s="663"/>
      <c r="AN69" s="663"/>
      <c r="AO69" s="663"/>
      <c r="AP69" s="663"/>
      <c r="AQ69" s="663"/>
      <c r="AR69" s="663"/>
      <c r="AS69" s="663"/>
      <c r="AT69" s="663"/>
      <c r="AU69" s="663"/>
      <c r="AV69" s="663"/>
      <c r="AW69" s="663"/>
      <c r="AX69" s="663"/>
      <c r="AY69" s="663"/>
      <c r="AZ69" s="663"/>
      <c r="BA69" s="663"/>
      <c r="BB69" s="663"/>
      <c r="BC69" s="663"/>
    </row>
    <row r="70" spans="1:55" s="608" customFormat="1" ht="15" customHeight="1" x14ac:dyDescent="0.15">
      <c r="A70" s="639">
        <v>11</v>
      </c>
      <c r="B70" s="1361" t="s">
        <v>29</v>
      </c>
      <c r="C70" s="1362"/>
      <c r="D70" s="1363"/>
      <c r="E70" s="691"/>
      <c r="F70" s="692"/>
      <c r="G70" s="692"/>
      <c r="H70" s="643" t="s">
        <v>12</v>
      </c>
      <c r="J70" s="1364" t="s">
        <v>28</v>
      </c>
      <c r="K70" s="614"/>
      <c r="L70" s="618"/>
      <c r="M70" s="618"/>
      <c r="N70" s="614"/>
      <c r="O70" s="618"/>
      <c r="P70" s="619"/>
      <c r="Q70" s="618"/>
      <c r="R70" s="618"/>
      <c r="S70" s="620" t="s">
        <v>18</v>
      </c>
      <c r="T70" s="614"/>
      <c r="U70" s="618"/>
      <c r="V70" s="618"/>
      <c r="W70" s="614"/>
      <c r="X70" s="618"/>
      <c r="Y70" s="620" t="s">
        <v>1</v>
      </c>
      <c r="Z70" s="1433" t="s">
        <v>26</v>
      </c>
      <c r="AA70" s="1434"/>
      <c r="AB70" s="1435"/>
      <c r="AC70" s="614"/>
      <c r="AD70" s="618"/>
      <c r="AE70" s="620" t="s">
        <v>18</v>
      </c>
      <c r="AH70" s="1370"/>
      <c r="AI70" s="663"/>
      <c r="AJ70" s="663"/>
      <c r="AK70" s="663"/>
      <c r="AL70" s="663"/>
      <c r="AM70" s="663"/>
      <c r="AN70" s="663"/>
      <c r="AO70" s="663"/>
      <c r="AP70" s="663"/>
      <c r="AQ70" s="664"/>
      <c r="AR70" s="663"/>
      <c r="AS70" s="663"/>
      <c r="AT70" s="663"/>
      <c r="AU70" s="663"/>
      <c r="AV70" s="663"/>
      <c r="AW70" s="664"/>
      <c r="AX70" s="1372"/>
      <c r="AY70" s="1372"/>
      <c r="AZ70" s="1372"/>
      <c r="BA70" s="663"/>
      <c r="BB70" s="663"/>
      <c r="BC70" s="664"/>
    </row>
    <row r="71" spans="1:55" s="608" customFormat="1" ht="15" customHeight="1" x14ac:dyDescent="0.15">
      <c r="A71" s="639">
        <v>12</v>
      </c>
      <c r="B71" s="1331" t="s">
        <v>25</v>
      </c>
      <c r="C71" s="1332"/>
      <c r="D71" s="1333"/>
      <c r="E71" s="691"/>
      <c r="F71" s="692"/>
      <c r="G71" s="692"/>
      <c r="H71" s="643" t="s">
        <v>12</v>
      </c>
      <c r="J71" s="1365"/>
      <c r="K71" s="621"/>
      <c r="L71" s="663"/>
      <c r="M71" s="664" t="s">
        <v>18</v>
      </c>
      <c r="N71" s="1371" t="s">
        <v>23</v>
      </c>
      <c r="O71" s="1372"/>
      <c r="P71" s="1373"/>
      <c r="Q71" s="1438">
        <f>'2-3.労働時間 '!AE19</f>
        <v>0</v>
      </c>
      <c r="R71" s="1439"/>
      <c r="S71" s="1440"/>
      <c r="T71" s="1441" t="s">
        <v>22</v>
      </c>
      <c r="U71" s="1442"/>
      <c r="V71" s="1443"/>
      <c r="W71" s="724"/>
      <c r="X71" s="725"/>
      <c r="Y71" s="726"/>
      <c r="Z71" s="663"/>
      <c r="AA71" s="663"/>
      <c r="AB71" s="663"/>
      <c r="AC71" s="1383">
        <f>IF(W71="",0,Q71/W71)</f>
        <v>0</v>
      </c>
      <c r="AD71" s="1444"/>
      <c r="AE71" s="1445"/>
      <c r="AH71" s="1370"/>
      <c r="AI71" s="663"/>
      <c r="AJ71" s="663"/>
      <c r="AK71" s="664"/>
      <c r="AL71" s="1372"/>
      <c r="AM71" s="1372"/>
      <c r="AN71" s="1372"/>
      <c r="AO71" s="1386"/>
      <c r="AP71" s="1446"/>
      <c r="AQ71" s="1446"/>
      <c r="AR71" s="1372"/>
      <c r="AS71" s="1372"/>
      <c r="AT71" s="1372"/>
      <c r="AU71" s="1448"/>
      <c r="AV71" s="1448"/>
      <c r="AW71" s="1448"/>
      <c r="AX71" s="663"/>
      <c r="AY71" s="663"/>
      <c r="AZ71" s="663"/>
      <c r="BA71" s="1388"/>
      <c r="BB71" s="1449"/>
      <c r="BC71" s="1449"/>
    </row>
    <row r="72" spans="1:55" s="608" customFormat="1" ht="15" customHeight="1" x14ac:dyDescent="0.15">
      <c r="A72" s="639">
        <v>13</v>
      </c>
      <c r="B72" s="1331" t="s">
        <v>21</v>
      </c>
      <c r="C72" s="1332"/>
      <c r="D72" s="1333"/>
      <c r="E72" s="691"/>
      <c r="F72" s="692"/>
      <c r="G72" s="692"/>
      <c r="H72" s="643" t="s">
        <v>12</v>
      </c>
      <c r="J72" s="1365"/>
      <c r="K72" s="1389">
        <f>SUM(Q71+Q74)</f>
        <v>0</v>
      </c>
      <c r="L72" s="1390"/>
      <c r="M72" s="1391"/>
      <c r="N72" s="622"/>
      <c r="O72" s="623"/>
      <c r="P72" s="624"/>
      <c r="Q72" s="623"/>
      <c r="R72" s="623"/>
      <c r="S72" s="624"/>
      <c r="T72" s="622"/>
      <c r="U72" s="623"/>
      <c r="V72" s="623"/>
      <c r="W72" s="622"/>
      <c r="X72" s="623"/>
      <c r="Y72" s="624"/>
      <c r="Z72" s="1450" t="s">
        <v>20</v>
      </c>
      <c r="AA72" s="1451"/>
      <c r="AB72" s="1452"/>
      <c r="AC72" s="622"/>
      <c r="AD72" s="623"/>
      <c r="AE72" s="624"/>
      <c r="AH72" s="1370"/>
      <c r="AI72" s="1395"/>
      <c r="AJ72" s="1395"/>
      <c r="AK72" s="1395"/>
      <c r="AL72" s="663"/>
      <c r="AM72" s="663"/>
      <c r="AN72" s="663"/>
      <c r="AO72" s="663"/>
      <c r="AP72" s="663"/>
      <c r="AQ72" s="663"/>
      <c r="AR72" s="663"/>
      <c r="AS72" s="663"/>
      <c r="AT72" s="663"/>
      <c r="AU72" s="663"/>
      <c r="AV72" s="663"/>
      <c r="AW72" s="663"/>
      <c r="AX72" s="1453"/>
      <c r="AY72" s="1453"/>
      <c r="AZ72" s="1453"/>
      <c r="BA72" s="663"/>
      <c r="BB72" s="663"/>
      <c r="BC72" s="663"/>
    </row>
    <row r="73" spans="1:55" s="608" customFormat="1" ht="15" customHeight="1" x14ac:dyDescent="0.15">
      <c r="A73" s="639">
        <v>14</v>
      </c>
      <c r="B73" s="1331" t="s">
        <v>19</v>
      </c>
      <c r="C73" s="1332"/>
      <c r="D73" s="1333"/>
      <c r="E73" s="691"/>
      <c r="F73" s="692"/>
      <c r="G73" s="692"/>
      <c r="H73" s="643" t="s">
        <v>12</v>
      </c>
      <c r="J73" s="1365"/>
      <c r="K73" s="1389"/>
      <c r="L73" s="1390"/>
      <c r="M73" s="1391"/>
      <c r="N73" s="621"/>
      <c r="O73" s="663"/>
      <c r="P73" s="625"/>
      <c r="Q73" s="663"/>
      <c r="R73" s="663"/>
      <c r="S73" s="637" t="s">
        <v>18</v>
      </c>
      <c r="AH73" s="1370"/>
      <c r="AI73" s="1395"/>
      <c r="AJ73" s="1395"/>
      <c r="AK73" s="1395"/>
      <c r="AL73" s="663"/>
      <c r="AM73" s="663"/>
      <c r="AN73" s="663"/>
      <c r="AO73" s="663"/>
      <c r="AP73" s="663"/>
      <c r="AQ73" s="664"/>
      <c r="AR73" s="663"/>
      <c r="AS73" s="663"/>
      <c r="AT73" s="663"/>
      <c r="AU73" s="663"/>
      <c r="AV73" s="663"/>
      <c r="AW73" s="663"/>
      <c r="AX73" s="663"/>
      <c r="AY73" s="663"/>
      <c r="AZ73" s="663"/>
      <c r="BA73" s="663"/>
      <c r="BB73" s="663"/>
      <c r="BC73" s="663"/>
    </row>
    <row r="74" spans="1:55" s="608" customFormat="1" ht="15" customHeight="1" x14ac:dyDescent="0.15">
      <c r="A74" s="639">
        <v>15</v>
      </c>
      <c r="B74" s="1331" t="s">
        <v>17</v>
      </c>
      <c r="C74" s="1332"/>
      <c r="D74" s="1333"/>
      <c r="E74" s="691"/>
      <c r="F74" s="692"/>
      <c r="G74" s="692"/>
      <c r="H74" s="643" t="s">
        <v>12</v>
      </c>
      <c r="J74" s="1365"/>
      <c r="K74" s="621"/>
      <c r="L74" s="663"/>
      <c r="M74" s="663"/>
      <c r="N74" s="1371" t="s">
        <v>16</v>
      </c>
      <c r="O74" s="1372"/>
      <c r="P74" s="1373"/>
      <c r="Q74" s="1374">
        <f>'2-3.労働時間 '!AE20</f>
        <v>0</v>
      </c>
      <c r="R74" s="1436"/>
      <c r="S74" s="1437"/>
      <c r="AH74" s="1370"/>
      <c r="AI74" s="663"/>
      <c r="AJ74" s="663"/>
      <c r="AK74" s="663"/>
      <c r="AL74" s="1372"/>
      <c r="AM74" s="1372"/>
      <c r="AN74" s="1372"/>
      <c r="AO74" s="1387"/>
      <c r="AP74" s="1447"/>
      <c r="AQ74" s="1447"/>
      <c r="AR74" s="663"/>
      <c r="AS74" s="663"/>
      <c r="AT74" s="663"/>
      <c r="AU74" s="663"/>
      <c r="AV74" s="663"/>
      <c r="AW74" s="663"/>
      <c r="AX74" s="663"/>
      <c r="AY74" s="663"/>
      <c r="AZ74" s="663"/>
      <c r="BA74" s="663"/>
      <c r="BB74" s="663"/>
      <c r="BC74" s="663"/>
    </row>
    <row r="75" spans="1:55" s="608" customFormat="1" ht="15" customHeight="1" x14ac:dyDescent="0.15">
      <c r="A75" s="639">
        <v>16</v>
      </c>
      <c r="B75" s="1331" t="s">
        <v>15</v>
      </c>
      <c r="C75" s="1332"/>
      <c r="D75" s="1333"/>
      <c r="E75" s="691"/>
      <c r="F75" s="692"/>
      <c r="G75" s="692"/>
      <c r="H75" s="643" t="s">
        <v>12</v>
      </c>
      <c r="J75" s="1366"/>
      <c r="K75" s="622"/>
      <c r="L75" s="623"/>
      <c r="M75" s="623"/>
      <c r="N75" s="622"/>
      <c r="O75" s="623"/>
      <c r="P75" s="624"/>
      <c r="Q75" s="623"/>
      <c r="R75" s="623"/>
      <c r="S75" s="624"/>
      <c r="AH75" s="1370"/>
      <c r="AI75" s="663"/>
      <c r="AJ75" s="663"/>
      <c r="AK75" s="663"/>
      <c r="AL75" s="663"/>
      <c r="AM75" s="663"/>
      <c r="AN75" s="663"/>
      <c r="AO75" s="663"/>
      <c r="AP75" s="663"/>
      <c r="AQ75" s="663"/>
      <c r="AR75" s="663"/>
      <c r="AS75" s="663"/>
      <c r="AT75" s="663"/>
      <c r="AU75" s="663"/>
      <c r="AV75" s="663"/>
      <c r="AW75" s="663"/>
      <c r="AX75" s="663"/>
      <c r="AY75" s="663"/>
      <c r="AZ75" s="663"/>
      <c r="BA75" s="663"/>
      <c r="BB75" s="663"/>
      <c r="BC75" s="663"/>
    </row>
    <row r="76" spans="1:55" s="608" customFormat="1" ht="15" customHeight="1" thickBot="1" x14ac:dyDescent="0.2">
      <c r="A76" s="1397" t="s">
        <v>14</v>
      </c>
      <c r="B76" s="1342"/>
      <c r="C76" s="1342"/>
      <c r="D76" s="1343"/>
      <c r="E76" s="696">
        <f>SUM(E56:G75)</f>
        <v>0</v>
      </c>
      <c r="F76" s="697"/>
      <c r="G76" s="697"/>
      <c r="H76" s="645" t="s">
        <v>12</v>
      </c>
    </row>
    <row r="77" spans="1:55" s="608" customFormat="1" ht="15" customHeight="1" thickTop="1" thickBot="1" x14ac:dyDescent="0.2">
      <c r="A77" s="1398" t="s">
        <v>13</v>
      </c>
      <c r="B77" s="1399"/>
      <c r="C77" s="1399"/>
      <c r="D77" s="1399"/>
      <c r="E77" s="1454">
        <f>E52-E76</f>
        <v>0</v>
      </c>
      <c r="F77" s="1454"/>
      <c r="G77" s="1454"/>
      <c r="H77" s="649" t="s">
        <v>12</v>
      </c>
    </row>
    <row r="78" spans="1:55" s="608" customFormat="1" ht="15" customHeight="1" thickTop="1" x14ac:dyDescent="0.15">
      <c r="A78" s="1396"/>
      <c r="B78" s="1396"/>
      <c r="C78" s="1396"/>
      <c r="D78" s="1396"/>
      <c r="E78" s="1386"/>
      <c r="F78" s="1386"/>
      <c r="G78" s="1386"/>
      <c r="H78" s="664"/>
    </row>
  </sheetData>
  <sheetProtection sheet="1" objects="1" scenarios="1"/>
  <protectedRanges>
    <protectedRange sqref="E70:G74" name="範囲6"/>
    <protectedRange sqref="E66" name="範囲5"/>
    <protectedRange sqref="E30:G35 E75:G75" name="範囲3"/>
    <protectedRange sqref="E26" name="範囲2"/>
    <protectedRange sqref="N9:AE9" name="範囲7_1"/>
    <protectedRange sqref="N7:AE7" name="範囲1_2"/>
    <protectedRange sqref="AL56:BC64" name="範囲10_3"/>
    <protectedRange sqref="AL44:BC46 AL49:BC49" name="範囲9_3"/>
    <protectedRange sqref="AL47:BC48" name="範囲7_3"/>
    <protectedRange sqref="N46:AE46" name="範囲4_2"/>
  </protectedRanges>
  <mergeCells count="789">
    <mergeCell ref="A78:D78"/>
    <mergeCell ref="E78:G78"/>
    <mergeCell ref="B75:D75"/>
    <mergeCell ref="E75:G75"/>
    <mergeCell ref="A76:D76"/>
    <mergeCell ref="E76:G76"/>
    <mergeCell ref="A77:D77"/>
    <mergeCell ref="E77:G77"/>
    <mergeCell ref="B74:D74"/>
    <mergeCell ref="E74:G74"/>
    <mergeCell ref="AL74:AN74"/>
    <mergeCell ref="AO74:AQ74"/>
    <mergeCell ref="AR71:AT71"/>
    <mergeCell ref="AU71:AW71"/>
    <mergeCell ref="BA71:BC71"/>
    <mergeCell ref="B72:D72"/>
    <mergeCell ref="E72:G72"/>
    <mergeCell ref="K72:M73"/>
    <mergeCell ref="Z72:AB72"/>
    <mergeCell ref="AI72:AK73"/>
    <mergeCell ref="AX72:AZ72"/>
    <mergeCell ref="B73:D73"/>
    <mergeCell ref="AX70:AZ70"/>
    <mergeCell ref="B71:D71"/>
    <mergeCell ref="E71:G71"/>
    <mergeCell ref="N71:P71"/>
    <mergeCell ref="Q71:S71"/>
    <mergeCell ref="T71:V71"/>
    <mergeCell ref="W71:Y71"/>
    <mergeCell ref="AC71:AE71"/>
    <mergeCell ref="AL71:AN71"/>
    <mergeCell ref="AO71:AQ71"/>
    <mergeCell ref="B69:D69"/>
    <mergeCell ref="E69:G69"/>
    <mergeCell ref="J69:M69"/>
    <mergeCell ref="AH69:AK69"/>
    <mergeCell ref="B70:D70"/>
    <mergeCell ref="E70:G70"/>
    <mergeCell ref="J70:J75"/>
    <mergeCell ref="Z70:AB70"/>
    <mergeCell ref="AH70:AH75"/>
    <mergeCell ref="E73:G73"/>
    <mergeCell ref="N74:P74"/>
    <mergeCell ref="Q74:S74"/>
    <mergeCell ref="AH65:AK65"/>
    <mergeCell ref="AL65:AM65"/>
    <mergeCell ref="AR67:AS67"/>
    <mergeCell ref="AU67:AV67"/>
    <mergeCell ref="AX67:AY67"/>
    <mergeCell ref="BA67:BB67"/>
    <mergeCell ref="B68:D68"/>
    <mergeCell ref="E68:G68"/>
    <mergeCell ref="W67:X67"/>
    <mergeCell ref="Z67:AA67"/>
    <mergeCell ref="AC67:AD67"/>
    <mergeCell ref="AH67:AK67"/>
    <mergeCell ref="AL67:AM67"/>
    <mergeCell ref="AO67:AP67"/>
    <mergeCell ref="B67:D67"/>
    <mergeCell ref="E67:G67"/>
    <mergeCell ref="J67:M67"/>
    <mergeCell ref="N67:O67"/>
    <mergeCell ref="Q67:R67"/>
    <mergeCell ref="T67:U67"/>
    <mergeCell ref="BA64:BB64"/>
    <mergeCell ref="A65:A67"/>
    <mergeCell ref="B65:D65"/>
    <mergeCell ref="E65:G65"/>
    <mergeCell ref="J65:M65"/>
    <mergeCell ref="N65:O65"/>
    <mergeCell ref="Q65:R65"/>
    <mergeCell ref="W64:X64"/>
    <mergeCell ref="Z64:AA64"/>
    <mergeCell ref="AC64:AD64"/>
    <mergeCell ref="AI64:AK64"/>
    <mergeCell ref="AL64:AM64"/>
    <mergeCell ref="AO64:AP64"/>
    <mergeCell ref="AO65:AP65"/>
    <mergeCell ref="AR65:AS65"/>
    <mergeCell ref="AU65:AV65"/>
    <mergeCell ref="AX65:AY65"/>
    <mergeCell ref="BA65:BB65"/>
    <mergeCell ref="B66:D66"/>
    <mergeCell ref="E66:G66"/>
    <mergeCell ref="T65:U65"/>
    <mergeCell ref="W65:X65"/>
    <mergeCell ref="Z65:AA65"/>
    <mergeCell ref="AC65:AD65"/>
    <mergeCell ref="BA62:BB62"/>
    <mergeCell ref="B63:D63"/>
    <mergeCell ref="E63:G63"/>
    <mergeCell ref="K63:M63"/>
    <mergeCell ref="N63:O63"/>
    <mergeCell ref="Q63:R63"/>
    <mergeCell ref="T63:U63"/>
    <mergeCell ref="Z62:AA62"/>
    <mergeCell ref="AC62:AD62"/>
    <mergeCell ref="AH62:AH64"/>
    <mergeCell ref="AI62:AK62"/>
    <mergeCell ref="AL62:AM62"/>
    <mergeCell ref="AO62:AP62"/>
    <mergeCell ref="AR63:AS63"/>
    <mergeCell ref="AU63:AV63"/>
    <mergeCell ref="AX63:AY63"/>
    <mergeCell ref="BA63:BB63"/>
    <mergeCell ref="B64:D64"/>
    <mergeCell ref="E64:G64"/>
    <mergeCell ref="K64:M64"/>
    <mergeCell ref="N64:O64"/>
    <mergeCell ref="Q64:R64"/>
    <mergeCell ref="T64:U64"/>
    <mergeCell ref="W63:X63"/>
    <mergeCell ref="AU60:AV60"/>
    <mergeCell ref="AX60:AY60"/>
    <mergeCell ref="AI61:AK61"/>
    <mergeCell ref="A62:A64"/>
    <mergeCell ref="B62:D62"/>
    <mergeCell ref="E62:G62"/>
    <mergeCell ref="J62:J64"/>
    <mergeCell ref="K62:M62"/>
    <mergeCell ref="N62:O62"/>
    <mergeCell ref="Q62:R62"/>
    <mergeCell ref="T62:U62"/>
    <mergeCell ref="W62:X62"/>
    <mergeCell ref="AR62:AS62"/>
    <mergeCell ref="AU62:AV62"/>
    <mergeCell ref="AX62:AY62"/>
    <mergeCell ref="Z63:AA63"/>
    <mergeCell ref="AC63:AD63"/>
    <mergeCell ref="AI63:AK63"/>
    <mergeCell ref="AL63:AM63"/>
    <mergeCell ref="AO63:AP63"/>
    <mergeCell ref="AR64:AS64"/>
    <mergeCell ref="AU64:AV64"/>
    <mergeCell ref="AX64:AY64"/>
    <mergeCell ref="B61:D61"/>
    <mergeCell ref="E61:G61"/>
    <mergeCell ref="K61:M61"/>
    <mergeCell ref="N61:O61"/>
    <mergeCell ref="Q61:R61"/>
    <mergeCell ref="T61:U61"/>
    <mergeCell ref="W61:X61"/>
    <mergeCell ref="Z61:AA61"/>
    <mergeCell ref="AC61:AD61"/>
    <mergeCell ref="AR58:AS58"/>
    <mergeCell ref="E59:G59"/>
    <mergeCell ref="K59:M59"/>
    <mergeCell ref="N59:O59"/>
    <mergeCell ref="Q59:R59"/>
    <mergeCell ref="T59:U59"/>
    <mergeCell ref="W59:X59"/>
    <mergeCell ref="Z59:AA59"/>
    <mergeCell ref="AC59:AD59"/>
    <mergeCell ref="AU58:AV58"/>
    <mergeCell ref="AX58:AY58"/>
    <mergeCell ref="BA59:BB59"/>
    <mergeCell ref="B60:D60"/>
    <mergeCell ref="E60:G60"/>
    <mergeCell ref="K60:M60"/>
    <mergeCell ref="N60:O60"/>
    <mergeCell ref="Q60:R60"/>
    <mergeCell ref="T60:U60"/>
    <mergeCell ref="W60:X60"/>
    <mergeCell ref="Z60:AA60"/>
    <mergeCell ref="AC60:AD60"/>
    <mergeCell ref="AI59:AK59"/>
    <mergeCell ref="AL59:AM59"/>
    <mergeCell ref="AO59:AP59"/>
    <mergeCell ref="AR59:AS59"/>
    <mergeCell ref="AU59:AV59"/>
    <mergeCell ref="AX59:AY59"/>
    <mergeCell ref="BA60:BB60"/>
    <mergeCell ref="AI60:AK60"/>
    <mergeCell ref="AL60:AM60"/>
    <mergeCell ref="AO60:AP60"/>
    <mergeCell ref="AR60:AS60"/>
    <mergeCell ref="B59:D59"/>
    <mergeCell ref="AO56:AP56"/>
    <mergeCell ref="AR56:AS56"/>
    <mergeCell ref="AU56:AV56"/>
    <mergeCell ref="AX56:AY56"/>
    <mergeCell ref="BA57:BB57"/>
    <mergeCell ref="B58:D58"/>
    <mergeCell ref="E58:G58"/>
    <mergeCell ref="K58:M58"/>
    <mergeCell ref="N58:O58"/>
    <mergeCell ref="Q58:R58"/>
    <mergeCell ref="T58:U58"/>
    <mergeCell ref="W58:X58"/>
    <mergeCell ref="Z58:AA58"/>
    <mergeCell ref="AC58:AD58"/>
    <mergeCell ref="AI57:AK57"/>
    <mergeCell ref="AL57:AM57"/>
    <mergeCell ref="AO57:AP57"/>
    <mergeCell ref="AR57:AS57"/>
    <mergeCell ref="AU57:AV57"/>
    <mergeCell ref="AX57:AY57"/>
    <mergeCell ref="BA58:BB58"/>
    <mergeCell ref="AI58:AK58"/>
    <mergeCell ref="AL58:AM58"/>
    <mergeCell ref="AO58:AP58"/>
    <mergeCell ref="B57:D57"/>
    <mergeCell ref="E57:G57"/>
    <mergeCell ref="K57:M57"/>
    <mergeCell ref="N57:O57"/>
    <mergeCell ref="Q57:R57"/>
    <mergeCell ref="T57:U57"/>
    <mergeCell ref="W57:X57"/>
    <mergeCell ref="Z57:AA57"/>
    <mergeCell ref="AC57:AD57"/>
    <mergeCell ref="AL54:AN54"/>
    <mergeCell ref="AO54:AQ54"/>
    <mergeCell ref="AR54:AT54"/>
    <mergeCell ref="AU54:AW54"/>
    <mergeCell ref="AX54:AZ54"/>
    <mergeCell ref="BA55:BC55"/>
    <mergeCell ref="B56:D56"/>
    <mergeCell ref="E56:G56"/>
    <mergeCell ref="K56:M56"/>
    <mergeCell ref="N56:O56"/>
    <mergeCell ref="Q56:R56"/>
    <mergeCell ref="T56:U56"/>
    <mergeCell ref="W56:X56"/>
    <mergeCell ref="Z56:AA56"/>
    <mergeCell ref="AC56:AD56"/>
    <mergeCell ref="AI55:AK55"/>
    <mergeCell ref="AL55:AN55"/>
    <mergeCell ref="AO55:AQ55"/>
    <mergeCell ref="AR55:AT55"/>
    <mergeCell ref="AU55:AW55"/>
    <mergeCell ref="AX55:AZ55"/>
    <mergeCell ref="BA56:BB56"/>
    <mergeCell ref="AI56:AK56"/>
    <mergeCell ref="AL56:AM56"/>
    <mergeCell ref="B55:D55"/>
    <mergeCell ref="E55:H55"/>
    <mergeCell ref="K55:M55"/>
    <mergeCell ref="N55:P55"/>
    <mergeCell ref="Q55:S55"/>
    <mergeCell ref="T55:V55"/>
    <mergeCell ref="W55:Y55"/>
    <mergeCell ref="Z55:AB55"/>
    <mergeCell ref="AC55:AE55"/>
    <mergeCell ref="AR52:AS52"/>
    <mergeCell ref="AU52:AV52"/>
    <mergeCell ref="AX52:AY52"/>
    <mergeCell ref="BA52:BB52"/>
    <mergeCell ref="A54:H54"/>
    <mergeCell ref="N54:P54"/>
    <mergeCell ref="Q54:S54"/>
    <mergeCell ref="T54:V54"/>
    <mergeCell ref="W54:Y54"/>
    <mergeCell ref="Z54:AB54"/>
    <mergeCell ref="W52:X52"/>
    <mergeCell ref="Z52:AA52"/>
    <mergeCell ref="AC52:AD52"/>
    <mergeCell ref="AH52:AK52"/>
    <mergeCell ref="AL52:AM52"/>
    <mergeCell ref="AO52:AP52"/>
    <mergeCell ref="A52:D52"/>
    <mergeCell ref="E52:G52"/>
    <mergeCell ref="J52:M52"/>
    <mergeCell ref="N52:O52"/>
    <mergeCell ref="Q52:R52"/>
    <mergeCell ref="T52:U52"/>
    <mergeCell ref="BA54:BC54"/>
    <mergeCell ref="AC54:AE54"/>
    <mergeCell ref="AL51:AM51"/>
    <mergeCell ref="AO51:AP51"/>
    <mergeCell ref="AR51:AS51"/>
    <mergeCell ref="AU51:AV51"/>
    <mergeCell ref="AX51:AY51"/>
    <mergeCell ref="BA51:BB51"/>
    <mergeCell ref="AX50:AY50"/>
    <mergeCell ref="BA50:BB50"/>
    <mergeCell ref="B51:D51"/>
    <mergeCell ref="E51:G51"/>
    <mergeCell ref="N51:O51"/>
    <mergeCell ref="Q51:R51"/>
    <mergeCell ref="T51:U51"/>
    <mergeCell ref="W51:X51"/>
    <mergeCell ref="Z51:AA51"/>
    <mergeCell ref="AC51:AD51"/>
    <mergeCell ref="AC50:AD50"/>
    <mergeCell ref="AI50:AK50"/>
    <mergeCell ref="AL50:AM50"/>
    <mergeCell ref="AO50:AP50"/>
    <mergeCell ref="AR50:AS50"/>
    <mergeCell ref="AU50:AV50"/>
    <mergeCell ref="AX49:AY49"/>
    <mergeCell ref="BA49:BB49"/>
    <mergeCell ref="B50:D50"/>
    <mergeCell ref="E50:G50"/>
    <mergeCell ref="K50:M50"/>
    <mergeCell ref="N50:O50"/>
    <mergeCell ref="Q50:R50"/>
    <mergeCell ref="T50:U50"/>
    <mergeCell ref="W50:X50"/>
    <mergeCell ref="Z50:AA50"/>
    <mergeCell ref="AC49:AD49"/>
    <mergeCell ref="AI49:AK49"/>
    <mergeCell ref="AL49:AM49"/>
    <mergeCell ref="AO49:AP49"/>
    <mergeCell ref="AR49:AS49"/>
    <mergeCell ref="AU49:AV49"/>
    <mergeCell ref="B49:D49"/>
    <mergeCell ref="E49:G49"/>
    <mergeCell ref="K49:M49"/>
    <mergeCell ref="N49:O49"/>
    <mergeCell ref="Q49:R49"/>
    <mergeCell ref="T49:U49"/>
    <mergeCell ref="W49:X49"/>
    <mergeCell ref="Z49:AA49"/>
    <mergeCell ref="AC48:AD48"/>
    <mergeCell ref="AX47:AY47"/>
    <mergeCell ref="BA47:BB47"/>
    <mergeCell ref="B48:D48"/>
    <mergeCell ref="E48:G48"/>
    <mergeCell ref="K48:M48"/>
    <mergeCell ref="N48:O48"/>
    <mergeCell ref="Q48:R48"/>
    <mergeCell ref="T48:U48"/>
    <mergeCell ref="W48:X48"/>
    <mergeCell ref="Z48:AA48"/>
    <mergeCell ref="AC47:AD47"/>
    <mergeCell ref="AI47:AK47"/>
    <mergeCell ref="AL47:AM47"/>
    <mergeCell ref="AO47:AP47"/>
    <mergeCell ref="AR47:AS47"/>
    <mergeCell ref="AU47:AV47"/>
    <mergeCell ref="AX48:AY48"/>
    <mergeCell ref="BA48:BB48"/>
    <mergeCell ref="AI48:AK48"/>
    <mergeCell ref="AL48:AM48"/>
    <mergeCell ref="AO48:AP48"/>
    <mergeCell ref="AR48:AS48"/>
    <mergeCell ref="AU48:AV48"/>
    <mergeCell ref="B47:D47"/>
    <mergeCell ref="E47:G47"/>
    <mergeCell ref="K47:M47"/>
    <mergeCell ref="N47:O47"/>
    <mergeCell ref="Q47:R47"/>
    <mergeCell ref="T47:U47"/>
    <mergeCell ref="W47:X47"/>
    <mergeCell ref="Z47:AA47"/>
    <mergeCell ref="AC46:AD46"/>
    <mergeCell ref="AX45:AZ45"/>
    <mergeCell ref="BA45:BC45"/>
    <mergeCell ref="B46:D46"/>
    <mergeCell ref="E46:G46"/>
    <mergeCell ref="K46:M46"/>
    <mergeCell ref="N46:O46"/>
    <mergeCell ref="Q46:R46"/>
    <mergeCell ref="T46:U46"/>
    <mergeCell ref="W46:X46"/>
    <mergeCell ref="Z46:AA46"/>
    <mergeCell ref="AC45:AE45"/>
    <mergeCell ref="AI45:AK45"/>
    <mergeCell ref="AL45:AN45"/>
    <mergeCell ref="AO45:AQ45"/>
    <mergeCell ref="AR45:AT45"/>
    <mergeCell ref="AU45:AW45"/>
    <mergeCell ref="AX46:AY46"/>
    <mergeCell ref="BA46:BB46"/>
    <mergeCell ref="AI46:AK46"/>
    <mergeCell ref="AL46:AM46"/>
    <mergeCell ref="AO46:AP46"/>
    <mergeCell ref="AR46:AS46"/>
    <mergeCell ref="AU46:AV46"/>
    <mergeCell ref="B45:D45"/>
    <mergeCell ref="E45:H45"/>
    <mergeCell ref="K45:M45"/>
    <mergeCell ref="N45:P45"/>
    <mergeCell ref="Q45:S45"/>
    <mergeCell ref="T45:V45"/>
    <mergeCell ref="W45:Y45"/>
    <mergeCell ref="Z45:AB45"/>
    <mergeCell ref="AC44:AE44"/>
    <mergeCell ref="A42:H42"/>
    <mergeCell ref="J42:AE42"/>
    <mergeCell ref="AH42:BC42"/>
    <mergeCell ref="A44:H44"/>
    <mergeCell ref="K44:M44"/>
    <mergeCell ref="N44:P44"/>
    <mergeCell ref="Q44:S44"/>
    <mergeCell ref="T44:V44"/>
    <mergeCell ref="W44:Y44"/>
    <mergeCell ref="Z44:AB44"/>
    <mergeCell ref="AX44:AZ44"/>
    <mergeCell ref="BA44:BC44"/>
    <mergeCell ref="AI44:AK44"/>
    <mergeCell ref="AL44:AN44"/>
    <mergeCell ref="AO44:AQ44"/>
    <mergeCell ref="AR44:AT44"/>
    <mergeCell ref="AU44:AW44"/>
    <mergeCell ref="A38:D38"/>
    <mergeCell ref="E38:G38"/>
    <mergeCell ref="A40:F40"/>
    <mergeCell ref="I40:J40"/>
    <mergeCell ref="L40:P40"/>
    <mergeCell ref="AG40:AU40"/>
    <mergeCell ref="B35:D35"/>
    <mergeCell ref="E35:G35"/>
    <mergeCell ref="A36:D36"/>
    <mergeCell ref="E36:G36"/>
    <mergeCell ref="A37:D37"/>
    <mergeCell ref="E37:G37"/>
    <mergeCell ref="AL34:AN34"/>
    <mergeCell ref="AO34:AQ34"/>
    <mergeCell ref="AR31:AT31"/>
    <mergeCell ref="AU31:AW31"/>
    <mergeCell ref="BA31:BC31"/>
    <mergeCell ref="B32:D32"/>
    <mergeCell ref="E32:G32"/>
    <mergeCell ref="K32:M33"/>
    <mergeCell ref="Z32:AB32"/>
    <mergeCell ref="AI32:AK33"/>
    <mergeCell ref="AX32:AZ32"/>
    <mergeCell ref="B33:D33"/>
    <mergeCell ref="AX30:AZ30"/>
    <mergeCell ref="B31:D31"/>
    <mergeCell ref="E31:G31"/>
    <mergeCell ref="N31:P31"/>
    <mergeCell ref="Q31:S31"/>
    <mergeCell ref="T31:V31"/>
    <mergeCell ref="W31:Y31"/>
    <mergeCell ref="AC31:AE31"/>
    <mergeCell ref="AL31:AN31"/>
    <mergeCell ref="AO31:AQ31"/>
    <mergeCell ref="B29:D29"/>
    <mergeCell ref="E29:G29"/>
    <mergeCell ref="J29:M29"/>
    <mergeCell ref="AH29:AK29"/>
    <mergeCell ref="B30:D30"/>
    <mergeCell ref="E30:G30"/>
    <mergeCell ref="J30:J35"/>
    <mergeCell ref="Z30:AB30"/>
    <mergeCell ref="AH30:AH35"/>
    <mergeCell ref="E33:G33"/>
    <mergeCell ref="B34:D34"/>
    <mergeCell ref="E34:G34"/>
    <mergeCell ref="N34:P34"/>
    <mergeCell ref="Q34:S34"/>
    <mergeCell ref="AR27:AS27"/>
    <mergeCell ref="AU27:AV27"/>
    <mergeCell ref="AX27:AY27"/>
    <mergeCell ref="BA27:BB27"/>
    <mergeCell ref="B28:D28"/>
    <mergeCell ref="E28:G28"/>
    <mergeCell ref="W27:X27"/>
    <mergeCell ref="Z27:AA27"/>
    <mergeCell ref="AC27:AD27"/>
    <mergeCell ref="AH27:AK27"/>
    <mergeCell ref="AL27:AM27"/>
    <mergeCell ref="AO27:AP27"/>
    <mergeCell ref="B27:D27"/>
    <mergeCell ref="E27:G27"/>
    <mergeCell ref="J27:M27"/>
    <mergeCell ref="N27:O27"/>
    <mergeCell ref="Q27:R27"/>
    <mergeCell ref="T27:U27"/>
    <mergeCell ref="B26:D26"/>
    <mergeCell ref="E26:G26"/>
    <mergeCell ref="AU26:AV26"/>
    <mergeCell ref="AX26:AY26"/>
    <mergeCell ref="BA26:BB26"/>
    <mergeCell ref="Z25:AA25"/>
    <mergeCell ref="AC25:AD25"/>
    <mergeCell ref="AH25:AK25"/>
    <mergeCell ref="AL25:AM25"/>
    <mergeCell ref="AO25:AP25"/>
    <mergeCell ref="AR25:AS25"/>
    <mergeCell ref="AI23:AK23"/>
    <mergeCell ref="AL23:AM23"/>
    <mergeCell ref="AO23:AP23"/>
    <mergeCell ref="AR23:AS23"/>
    <mergeCell ref="AU23:AV23"/>
    <mergeCell ref="AX24:AY24"/>
    <mergeCell ref="BA24:BB24"/>
    <mergeCell ref="A25:A27"/>
    <mergeCell ref="B25:D25"/>
    <mergeCell ref="E25:G25"/>
    <mergeCell ref="J25:M25"/>
    <mergeCell ref="N25:O25"/>
    <mergeCell ref="Q25:R25"/>
    <mergeCell ref="T25:U25"/>
    <mergeCell ref="W25:X25"/>
    <mergeCell ref="AC24:AD24"/>
    <mergeCell ref="AI24:AK24"/>
    <mergeCell ref="AL24:AM24"/>
    <mergeCell ref="AO24:AP24"/>
    <mergeCell ref="AR24:AS24"/>
    <mergeCell ref="AU24:AV24"/>
    <mergeCell ref="AU25:AV25"/>
    <mergeCell ref="AX25:AY25"/>
    <mergeCell ref="BA25:BB25"/>
    <mergeCell ref="AX22:AY22"/>
    <mergeCell ref="BA22:BB22"/>
    <mergeCell ref="B23:D23"/>
    <mergeCell ref="E23:G23"/>
    <mergeCell ref="K23:M23"/>
    <mergeCell ref="N23:O23"/>
    <mergeCell ref="Q23:R23"/>
    <mergeCell ref="T23:U23"/>
    <mergeCell ref="W23:X23"/>
    <mergeCell ref="Z23:AA23"/>
    <mergeCell ref="AH22:AH24"/>
    <mergeCell ref="AI22:AK22"/>
    <mergeCell ref="AL22:AM22"/>
    <mergeCell ref="AO22:AP22"/>
    <mergeCell ref="AR22:AS22"/>
    <mergeCell ref="AU22:AV22"/>
    <mergeCell ref="N22:O22"/>
    <mergeCell ref="Q22:R22"/>
    <mergeCell ref="T22:U22"/>
    <mergeCell ref="W22:X22"/>
    <mergeCell ref="Z22:AA22"/>
    <mergeCell ref="AC22:AD22"/>
    <mergeCell ref="AX23:AY23"/>
    <mergeCell ref="BA23:BB23"/>
    <mergeCell ref="A22:A24"/>
    <mergeCell ref="B22:D22"/>
    <mergeCell ref="E22:G22"/>
    <mergeCell ref="J22:J24"/>
    <mergeCell ref="K22:M22"/>
    <mergeCell ref="T21:U21"/>
    <mergeCell ref="W21:X21"/>
    <mergeCell ref="Z21:AA21"/>
    <mergeCell ref="AC21:AD21"/>
    <mergeCell ref="B24:D24"/>
    <mergeCell ref="E24:G24"/>
    <mergeCell ref="K24:M24"/>
    <mergeCell ref="N24:O24"/>
    <mergeCell ref="Q24:R24"/>
    <mergeCell ref="T24:U24"/>
    <mergeCell ref="W24:X24"/>
    <mergeCell ref="Z24:AA24"/>
    <mergeCell ref="AC23:AD23"/>
    <mergeCell ref="AR20:AS20"/>
    <mergeCell ref="AU20:AV20"/>
    <mergeCell ref="AX20:AY20"/>
    <mergeCell ref="BA20:BB20"/>
    <mergeCell ref="B21:D21"/>
    <mergeCell ref="E21:G21"/>
    <mergeCell ref="K21:M21"/>
    <mergeCell ref="N21:O21"/>
    <mergeCell ref="Q21:R21"/>
    <mergeCell ref="T20:U20"/>
    <mergeCell ref="W20:X20"/>
    <mergeCell ref="Z20:AA20"/>
    <mergeCell ref="AC20:AD20"/>
    <mergeCell ref="AI20:AK20"/>
    <mergeCell ref="AL20:AM20"/>
    <mergeCell ref="AO21:AP21"/>
    <mergeCell ref="AR21:AS21"/>
    <mergeCell ref="AU21:AV21"/>
    <mergeCell ref="AX21:AY21"/>
    <mergeCell ref="BA21:BB21"/>
    <mergeCell ref="AI21:AK21"/>
    <mergeCell ref="AL21:AM21"/>
    <mergeCell ref="B20:D20"/>
    <mergeCell ref="E20:G20"/>
    <mergeCell ref="K20:M20"/>
    <mergeCell ref="N20:O20"/>
    <mergeCell ref="Q20:R20"/>
    <mergeCell ref="T19:U19"/>
    <mergeCell ref="W19:X19"/>
    <mergeCell ref="Z19:AA19"/>
    <mergeCell ref="AC19:AD19"/>
    <mergeCell ref="AO18:AP18"/>
    <mergeCell ref="K18:M18"/>
    <mergeCell ref="N18:O18"/>
    <mergeCell ref="Q18:R18"/>
    <mergeCell ref="AO20:AP20"/>
    <mergeCell ref="AR18:AS18"/>
    <mergeCell ref="AU18:AV18"/>
    <mergeCell ref="AX18:AY18"/>
    <mergeCell ref="BA18:BB18"/>
    <mergeCell ref="B19:D19"/>
    <mergeCell ref="E19:G19"/>
    <mergeCell ref="K19:M19"/>
    <mergeCell ref="N19:O19"/>
    <mergeCell ref="Q19:R19"/>
    <mergeCell ref="T18:U18"/>
    <mergeCell ref="W18:X18"/>
    <mergeCell ref="Z18:AA18"/>
    <mergeCell ref="AC18:AD18"/>
    <mergeCell ref="AI18:AK18"/>
    <mergeCell ref="AL18:AM18"/>
    <mergeCell ref="AO19:AP19"/>
    <mergeCell ref="AR19:AS19"/>
    <mergeCell ref="AU19:AV19"/>
    <mergeCell ref="AX19:AY19"/>
    <mergeCell ref="BA19:BB19"/>
    <mergeCell ref="AI19:AK19"/>
    <mergeCell ref="AL19:AM19"/>
    <mergeCell ref="B18:D18"/>
    <mergeCell ref="E18:G18"/>
    <mergeCell ref="T17:U17"/>
    <mergeCell ref="W17:X17"/>
    <mergeCell ref="Z17:AA17"/>
    <mergeCell ref="AC17:AD17"/>
    <mergeCell ref="BA16:BC16"/>
    <mergeCell ref="B17:D17"/>
    <mergeCell ref="E17:G17"/>
    <mergeCell ref="K17:M17"/>
    <mergeCell ref="N17:O17"/>
    <mergeCell ref="Q17:R17"/>
    <mergeCell ref="T16:V16"/>
    <mergeCell ref="W16:Y16"/>
    <mergeCell ref="Z16:AB16"/>
    <mergeCell ref="AC16:AE16"/>
    <mergeCell ref="AI16:AK16"/>
    <mergeCell ref="AL16:AN16"/>
    <mergeCell ref="AO17:AP17"/>
    <mergeCell ref="AR17:AS17"/>
    <mergeCell ref="AU17:AV17"/>
    <mergeCell ref="AX17:AY17"/>
    <mergeCell ref="BA17:BB17"/>
    <mergeCell ref="AI17:AK17"/>
    <mergeCell ref="AL17:AM17"/>
    <mergeCell ref="B16:D16"/>
    <mergeCell ref="E16:H16"/>
    <mergeCell ref="K16:M16"/>
    <mergeCell ref="N16:P16"/>
    <mergeCell ref="Q16:S16"/>
    <mergeCell ref="AO16:AQ16"/>
    <mergeCell ref="AR16:AT16"/>
    <mergeCell ref="AU16:AW16"/>
    <mergeCell ref="AX16:AZ16"/>
    <mergeCell ref="AX13:AY13"/>
    <mergeCell ref="Q13:R13"/>
    <mergeCell ref="T13:U13"/>
    <mergeCell ref="W13:X13"/>
    <mergeCell ref="Z13:AA13"/>
    <mergeCell ref="BA13:BB13"/>
    <mergeCell ref="A15:H15"/>
    <mergeCell ref="N15:P15"/>
    <mergeCell ref="Q15:S15"/>
    <mergeCell ref="T15:V15"/>
    <mergeCell ref="W15:Y15"/>
    <mergeCell ref="Z15:AB15"/>
    <mergeCell ref="AC15:AE15"/>
    <mergeCell ref="AL15:AN15"/>
    <mergeCell ref="AC13:AD13"/>
    <mergeCell ref="AH13:AK13"/>
    <mergeCell ref="AL13:AM13"/>
    <mergeCell ref="AO13:AP13"/>
    <mergeCell ref="AR13:AS13"/>
    <mergeCell ref="AU13:AV13"/>
    <mergeCell ref="AO15:AQ15"/>
    <mergeCell ref="AR15:AT15"/>
    <mergeCell ref="AU15:AW15"/>
    <mergeCell ref="AX15:AZ15"/>
    <mergeCell ref="BA15:BC15"/>
    <mergeCell ref="A13:D13"/>
    <mergeCell ref="E13:G13"/>
    <mergeCell ref="J13:M13"/>
    <mergeCell ref="N13:O13"/>
    <mergeCell ref="Z12:AA12"/>
    <mergeCell ref="AR11:AS11"/>
    <mergeCell ref="AU11:AV11"/>
    <mergeCell ref="AX11:AY11"/>
    <mergeCell ref="BA11:BB11"/>
    <mergeCell ref="B12:D12"/>
    <mergeCell ref="E12:G12"/>
    <mergeCell ref="N12:O12"/>
    <mergeCell ref="Q12:R12"/>
    <mergeCell ref="T12:U12"/>
    <mergeCell ref="W12:X12"/>
    <mergeCell ref="W11:X11"/>
    <mergeCell ref="Z11:AA11"/>
    <mergeCell ref="AC11:AD11"/>
    <mergeCell ref="AI11:AK11"/>
    <mergeCell ref="AL11:AM11"/>
    <mergeCell ref="AO11:AP11"/>
    <mergeCell ref="AX12:AY12"/>
    <mergeCell ref="BA12:BB12"/>
    <mergeCell ref="AC12:AD12"/>
    <mergeCell ref="AL12:AM12"/>
    <mergeCell ref="AO12:AP12"/>
    <mergeCell ref="AR12:AS12"/>
    <mergeCell ref="AU12:AV12"/>
    <mergeCell ref="B11:D11"/>
    <mergeCell ref="E11:G11"/>
    <mergeCell ref="K11:M11"/>
    <mergeCell ref="N11:O11"/>
    <mergeCell ref="Q11:R11"/>
    <mergeCell ref="T11:U11"/>
    <mergeCell ref="W10:X10"/>
    <mergeCell ref="Z10:AA10"/>
    <mergeCell ref="AC10:AD10"/>
    <mergeCell ref="AU9:AV9"/>
    <mergeCell ref="AX9:AY9"/>
    <mergeCell ref="BA9:BB9"/>
    <mergeCell ref="B10:D10"/>
    <mergeCell ref="E10:G10"/>
    <mergeCell ref="K10:M10"/>
    <mergeCell ref="N10:O10"/>
    <mergeCell ref="Q10:R10"/>
    <mergeCell ref="T10:U10"/>
    <mergeCell ref="W9:X9"/>
    <mergeCell ref="Z9:AA9"/>
    <mergeCell ref="AC9:AD9"/>
    <mergeCell ref="AI9:AK9"/>
    <mergeCell ref="AL9:AM9"/>
    <mergeCell ref="AO9:AP9"/>
    <mergeCell ref="AR10:AS10"/>
    <mergeCell ref="AU10:AV10"/>
    <mergeCell ref="AX10:AY10"/>
    <mergeCell ref="BA10:BB10"/>
    <mergeCell ref="AI10:AK10"/>
    <mergeCell ref="AL10:AM10"/>
    <mergeCell ref="AO10:AP10"/>
    <mergeCell ref="B9:D9"/>
    <mergeCell ref="E9:G9"/>
    <mergeCell ref="K9:M9"/>
    <mergeCell ref="N9:O9"/>
    <mergeCell ref="Q9:R9"/>
    <mergeCell ref="T9:U9"/>
    <mergeCell ref="W8:X8"/>
    <mergeCell ref="Z8:AA8"/>
    <mergeCell ref="AC8:AD8"/>
    <mergeCell ref="AR7:AS7"/>
    <mergeCell ref="K7:M7"/>
    <mergeCell ref="N7:O7"/>
    <mergeCell ref="Q7:R7"/>
    <mergeCell ref="T7:U7"/>
    <mergeCell ref="AR9:AS9"/>
    <mergeCell ref="AU7:AV7"/>
    <mergeCell ref="AX7:AY7"/>
    <mergeCell ref="BA7:BB7"/>
    <mergeCell ref="B8:D8"/>
    <mergeCell ref="E8:G8"/>
    <mergeCell ref="K8:M8"/>
    <mergeCell ref="N8:O8"/>
    <mergeCell ref="Q8:R8"/>
    <mergeCell ref="T8:U8"/>
    <mergeCell ref="W7:X7"/>
    <mergeCell ref="Z7:AA7"/>
    <mergeCell ref="AC7:AD7"/>
    <mergeCell ref="AI7:AK7"/>
    <mergeCell ref="AL7:AM7"/>
    <mergeCell ref="AO7:AP7"/>
    <mergeCell ref="AR8:AS8"/>
    <mergeCell ref="AU8:AV8"/>
    <mergeCell ref="AX8:AY8"/>
    <mergeCell ref="BA8:BB8"/>
    <mergeCell ref="AI8:AK8"/>
    <mergeCell ref="AL8:AM8"/>
    <mergeCell ref="AO8:AP8"/>
    <mergeCell ref="B7:D7"/>
    <mergeCell ref="E7:G7"/>
    <mergeCell ref="AR5:AT5"/>
    <mergeCell ref="AU5:AW5"/>
    <mergeCell ref="AX5:AZ5"/>
    <mergeCell ref="BA5:BC5"/>
    <mergeCell ref="B6:D6"/>
    <mergeCell ref="E6:H6"/>
    <mergeCell ref="K6:M6"/>
    <mergeCell ref="N6:P6"/>
    <mergeCell ref="Q6:S6"/>
    <mergeCell ref="T6:V6"/>
    <mergeCell ref="W5:Y5"/>
    <mergeCell ref="Z5:AB5"/>
    <mergeCell ref="AC5:AE5"/>
    <mergeCell ref="AI5:AK5"/>
    <mergeCell ref="AL5:AN5"/>
    <mergeCell ref="AO5:AQ5"/>
    <mergeCell ref="AR6:AT6"/>
    <mergeCell ref="AU6:AW6"/>
    <mergeCell ref="AX6:AZ6"/>
    <mergeCell ref="BA6:BC6"/>
    <mergeCell ref="AI6:AK6"/>
    <mergeCell ref="AL6:AN6"/>
    <mergeCell ref="AO6:AQ6"/>
    <mergeCell ref="W6:Y6"/>
    <mergeCell ref="Z6:AB6"/>
    <mergeCell ref="AC6:AE6"/>
    <mergeCell ref="A1:F1"/>
    <mergeCell ref="I1:J1"/>
    <mergeCell ref="L1:P1"/>
    <mergeCell ref="A3:H3"/>
    <mergeCell ref="J3:AE3"/>
    <mergeCell ref="A5:H5"/>
    <mergeCell ref="K5:M5"/>
    <mergeCell ref="N5:P5"/>
    <mergeCell ref="Q5:S5"/>
    <mergeCell ref="T5:V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6" pageOrder="overThenDown" orientation="landscape" r:id="rId1"/>
  <rowBreaks count="1" manualBreakCount="1">
    <brk id="37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2-1.添付資料かがみ</vt:lpstr>
      <vt:lpstr>2-2.経営状況と目標(現況10a入力）</vt:lpstr>
      <vt:lpstr>2-3.労働時間 </vt:lpstr>
      <vt:lpstr>2-4.作付計画</vt:lpstr>
      <vt:lpstr>（参考）償却</vt:lpstr>
      <vt:lpstr>(参考）収益</vt:lpstr>
      <vt:lpstr>2-2.経営状況と目標 (現況直接入力)</vt:lpstr>
      <vt:lpstr>'(参考）収益'!Print_Area</vt:lpstr>
      <vt:lpstr>'（参考）償却'!Print_Area</vt:lpstr>
      <vt:lpstr>'2-2.経営状況と目標 (現況直接入力)'!Print_Area</vt:lpstr>
      <vt:lpstr>'2-2.経営状況と目標(現況10a入力）'!Print_Area</vt:lpstr>
      <vt:lpstr>'2-4.作付計画'!Print_Area</vt:lpstr>
    </vt:vector>
  </TitlesOfParts>
  <Company>うるま市役所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uruma1192</dc:creator>
  <cp:lastModifiedBy>高原　佐和子</cp:lastModifiedBy>
  <cp:lastPrinted>2020-05-27T00:16:29Z</cp:lastPrinted>
  <dcterms:created xsi:type="dcterms:W3CDTF">2014-10-07T04:49:02Z</dcterms:created>
  <dcterms:modified xsi:type="dcterms:W3CDTF">2020-11-04T06:54:13Z</dcterms:modified>
</cp:coreProperties>
</file>