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政策課\３．企画経営係\１．企画経営\１．経営計画（経営戦略）・経営分析等\１．経営比較分析表\R6経営比較分析表\起案用\01_水道事業\"/>
    </mc:Choice>
  </mc:AlternateContent>
  <workbookProtection workbookAlgorithmName="SHA-512" workbookHashValue="AsJJlP9iCwQKJu265jtGRw0CaLqXb3UYc1OTaOO0mW+PQ8Shk+IdVCQe5/OC41kWfDZIXDr+eetvmleRuSPQSg==" workbookSaltValue="Qa7SjwLQIE25+7cD3Y39VA==" workbookSpinCount="100000" lockStructure="1"/>
  <bookViews>
    <workbookView xWindow="0" yWindow="0" windowWidth="28800" windowHeight="120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<sst xmlns="http://schemas.openxmlformats.org/spreadsheetml/2006/main" count="228" uniqueCount="112">
  <si>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</si>
  <si>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</si>
  <si>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</si>
  <si>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</si>
  <si>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</si>
  <si>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</si>
  <si>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</si>
  <si>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</si>
  <si>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</si>
  <si>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</si>
  <si>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</si>
  <si>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</si>
  <si>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</si>
  <si>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</si>
  <si>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</si>
  <si>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</si>
  <si>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</si>
  <si>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</si>
  <si>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</si>
  <si>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</si>
  <si>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</si>
  <si>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</si>
  <si>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</si>
  <si>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</si>
  <si>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</si>
  <si>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</si>
  <si>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</si>
  <si>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</si>
  <si>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</si>
  <si>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</si>
  <si>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</si>
  <si>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</si>
  <si>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</si>
  <si>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</si>
  <si>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</si>
  <si>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</si>
  <si>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</si>
  <si>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</si>
  <si>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</si>
  <si>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</si>
  <si>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</si>
  <si>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</si>
  <si>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</si>
  <si>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</si>
  <si>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</si>
  <si>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</si>
  <si>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</si>
  <si>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</si>
  <si>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</si>
  <si>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</si>
  <si>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</si>
  <si>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</si>
  <si>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</si>
  <si>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</si>
  <si>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</si>
  <si>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</si>
  <si>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</si>
  <si>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</si>
  <si>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</si>
  <si>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</si>
  <si>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</si>
  <si>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</si>
  <si>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</si>
  <si>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</si>
  <si>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</si>
  <si>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</si>
  <si>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</si>
  <si>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</si>
  <si>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</si>
  <si>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</si>
  <si>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</si>
  <si>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</si>
  <si>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</si>
  <si>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</si>
  <si>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</si>
  <si>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</si>
  <si>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</si>
  <si>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</si>
  <si>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</si>
  <si>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</si>
  <si>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</si>
  <si>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</si>
  <si>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</si>
  <si>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</si>
  <si>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</si>
  <si>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</si>
  <si>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</si>
  <si>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</si>
  <si>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</si>
  <si>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</si>
  <si>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</si>
  <si>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</si>
  <si>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</si>
  <si>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うるま市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</si>
  <si>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</si>
  <si>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</si>
  <si>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</si>
  <si>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</si>
  <si>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</si>
  <si>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</si>
  <si>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</si>
  <si>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</si>
  <si>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</si>
  <si>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</si>
  <si>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</si>
  <si>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</si>
  <si>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</si>
  <si>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</si>
  <si>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</si>
  <si>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市は給水面積が県内3番目に広く、管路総延長は2番目に長いなど、県内の類似事業体と比較して配水管使用効率は低くなるなるが、経常収支比率は100％を上回っている。しかし、料金回収率は本年度より100％を下回っているため、経営の健全性・効率性を中長期的な視点で見直す必要がある。
　老朽化の状況については、類似団体同様に老朽化が進んでおり、特に管路経年化率の近年の伸び率が平均値よりも上回っていることを踏まえると、アセットマネジメントを踏まえた施設更新（耐震化）計画の推進が必要となる。
　また、施設の老朽化に対応するため、適切な料金水準の検討・企業債の活用・事業運営の効率化などを図り、水道事業経営の持続性の確保に取り組む必要もある。そのため、平成30年度に策定した経営戦略について、施設更新計画を踏まえた見直しを令和7年度までに行うこととし、経営戦略に基づいた効率的な事業運営を行っていく。</t>
    <rPh sb="90" eb="93">
      <t>ホンネンド</t>
    </rPh>
    <rPh sb="100" eb="102">
      <t>シタマワ</t>
    </rPh>
    <rPh sb="120" eb="123">
      <t>チュウチョウキ</t>
    </rPh>
    <rPh sb="123" eb="124">
      <t>テキ</t>
    </rPh>
    <rPh sb="125" eb="127">
      <t>シテン</t>
    </rPh>
    <rPh sb="128" eb="130">
      <t>ミナオ</t>
    </rPh>
    <rPh sb="131" eb="133">
      <t>ヒツヨウ</t>
    </rPh>
    <phoneticPr fontId="4"/>
  </si>
  <si>
    <r>
      <t>① 経常収支比率は健全な経営状況にあり、類似団体平均値と比べて</t>
    </r>
    <r>
      <rPr>
        <sz val="11"/>
        <rFont val="ＭＳ ゴシック"/>
        <family val="3"/>
        <charset val="128"/>
      </rPr>
      <t>やや低い水準</t>
    </r>
    <r>
      <rPr>
        <sz val="11"/>
        <color theme="1"/>
        <rFont val="ＭＳ ゴシック"/>
        <family val="3"/>
        <charset val="128"/>
      </rPr>
      <t>となっている。
② 累積欠損金比率は０％であり、健全な状態にある。
③ 流動比率は類似団体平均値よりも高く、100％を上回り短期的な債務に対する支払い能力は健全な状態にある。
④ 企業債残高対給水収益比率は、類似団体平均値より低くなっている。今後は施設の更新費用の確保が課題となることを踏まえ、企業債の活用を行っていく。
⑤ 料金回収率は対前年度で見ると6.39％減となり、100％を下回っている。対前年度に比べ給水原価が18.74円増加していることが原因となっている。
⑥ 給水原価は前年と比べ18.74円増加となっており、類似団体平均値に比べて高い状態である。昨年度より増加した原因としては、県企業局の水道料金増額改定による受水費の増加が主な原因となっている。給水原価が類似団体平均値より高くなっている要因の一つとして受水費が全国平均より高いことがあげられる。
⑦ 施設利用率は横ばいで推移しているものの、類似団体平均値に比べ高い傾向を維持していることから、施設の利用状況や規模は適正である。
⑧ 有収率は全国平均や類似団体平均値より高い水準にある。近年の漏水対策が功を奏した形であり、今後も効果的に漏水を発見し早期修繕を図るなど、有収率の維持及び向上に努める。</t>
    </r>
    <rPh sb="33" eb="34">
      <t>ヒク</t>
    </rPh>
    <rPh sb="191" eb="192">
      <t>オコナ</t>
    </rPh>
    <rPh sb="219" eb="220">
      <t>ゲン</t>
    </rPh>
    <rPh sb="229" eb="231">
      <t>シタマワ</t>
    </rPh>
    <rPh sb="254" eb="256">
      <t>ゾウカ</t>
    </rPh>
    <rPh sb="324" eb="326">
      <t>ゾウカ</t>
    </rPh>
    <rPh sb="340" eb="344">
      <t>スイドウリョウキン</t>
    </rPh>
    <rPh sb="344" eb="346">
      <t>ゾウガク</t>
    </rPh>
    <rPh sb="346" eb="348">
      <t>カイテイ</t>
    </rPh>
    <rPh sb="351" eb="354">
      <t>ジュスイヒ</t>
    </rPh>
    <rPh sb="355" eb="357">
      <t>ゾウカ</t>
    </rPh>
    <rPh sb="369" eb="373">
      <t>キュウスイゲンカ</t>
    </rPh>
    <phoneticPr fontId="4"/>
  </si>
  <si>
    <t>① 有形固定資産原価償却率は50％以上で推移し、類似団体平均値より高い状態が続いていることから、施設・設備の老朽化が進み、修繕コスト及び更新費用の増加が予測されている。
② 管路経年化率は、類似団体平均値を上回っている。令和４年度までは類似団体平均値より低い状態であったが、近年の伸び率が類似団体平均値の伸びを上回ったことが原因である。布設から30年以上経過した管路が順次法廷耐用年数を迎えていくため、増加傾向で推移することがみこまれており、老朽管路の更新を計画的に行っていく必要がある。
③ 管路更新率は、類似団体平均よりも低い。管路の更新は国庫補助採択に大きく影響されることから財政確保が課題となっており、低い管路更新率の状況が続いている。その対応として、企業債の活用を検討するなど、老朽管路の更新を着実に進めていく必要がある。</t>
    <rPh sb="87" eb="89">
      <t>カンロ</t>
    </rPh>
    <rPh sb="110" eb="112">
      <t>レイワ</t>
    </rPh>
    <rPh sb="113" eb="11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</si>
</sst>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0.61</c:v>
                </c:pt>
                <c:pt idx="2">
                  <c:v>0.18</c:v>
                </c:pt>
                <c:pt idx="3">
                  <c:v>0.34</c:v>
                </c:pt>
                <c:pt idx="4">
                  <c:v>0.34</c:v>
                </c:pt>
              </c:numCache>
            </c:numRef>
          </c:val>
          <c:extLst>
            <c:ext xmlns:c16="http://schemas.microsoft.com/office/drawing/2014/chart" uri="{C3380CC4-5D6E-409C-BE32-E72D297353CC}">
              <c16:uniqueId val="{00000000-7834-40B0-B160-251A93E8B6A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7834-40B0-B160-251A93E8B6A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75.06</c:v>
                </c:pt>
                <c:pt idx="1">
                  <c:v>74.69</c:v>
                </c:pt>
                <c:pt idx="2">
                  <c:v>74.56</c:v>
                </c:pt>
                <c:pt idx="3">
                  <c:v>74.73</c:v>
                </c:pt>
                <c:pt idx="4">
                  <c:v>73.77</c:v>
                </c:pt>
              </c:numCache>
            </c:numRef>
          </c:val>
          <c:extLst>
            <c:ext xmlns:c16="http://schemas.microsoft.com/office/drawing/2014/chart" uri="{C3380CC4-5D6E-409C-BE32-E72D297353CC}">
              <c16:uniqueId val="{00000000-CC00-4607-89CD-391614D829C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CC00-4607-89CD-391614D829C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92.57</c:v>
                </c:pt>
                <c:pt idx="1">
                  <c:v>93.14</c:v>
                </c:pt>
                <c:pt idx="2">
                  <c:v>93.03</c:v>
                </c:pt>
                <c:pt idx="3">
                  <c:v>92.77</c:v>
                </c:pt>
                <c:pt idx="4">
                  <c:v>92.93</c:v>
                </c:pt>
              </c:numCache>
            </c:numRef>
          </c:val>
          <c:extLst>
            <c:ext xmlns:c16="http://schemas.microsoft.com/office/drawing/2014/chart" uri="{C3380CC4-5D6E-409C-BE32-E72D297353CC}">
              <c16:uniqueId val="{00000000-B4FA-4B13-844A-9E5F1CC259B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4FA-4B13-844A-9E5F1CC259B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107.39</c:v>
                </c:pt>
                <c:pt idx="1">
                  <c:v>106.73</c:v>
                </c:pt>
                <c:pt idx="2">
                  <c:v>106.91</c:v>
                </c:pt>
                <c:pt idx="3">
                  <c:v>110.02</c:v>
                </c:pt>
                <c:pt idx="4">
                  <c:v>104.33</c:v>
                </c:pt>
              </c:numCache>
            </c:numRef>
          </c:val>
          <c:extLst>
            <c:ext xmlns:c16="http://schemas.microsoft.com/office/drawing/2014/chart" uri="{C3380CC4-5D6E-409C-BE32-E72D297353CC}">
              <c16:uniqueId val="{00000000-F3E2-4F10-AD86-5A8B5346A1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F3E2-4F10-AD86-5A8B5346A1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52.34</c:v>
                </c:pt>
                <c:pt idx="1">
                  <c:v>53.67</c:v>
                </c:pt>
                <c:pt idx="2">
                  <c:v>55.31</c:v>
                </c:pt>
                <c:pt idx="3">
                  <c:v>56.08</c:v>
                </c:pt>
                <c:pt idx="4">
                  <c:v>57.2</c:v>
                </c:pt>
              </c:numCache>
            </c:numRef>
          </c:val>
          <c:extLst>
            <c:ext xmlns:c16="http://schemas.microsoft.com/office/drawing/2014/chart" uri="{C3380CC4-5D6E-409C-BE32-E72D297353CC}">
              <c16:uniqueId val="{00000000-7789-45CD-9211-49E235EBB3A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7789-45CD-9211-49E235EBB3A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13.33</c:v>
                </c:pt>
                <c:pt idx="1">
                  <c:v>16.82</c:v>
                </c:pt>
                <c:pt idx="2">
                  <c:v>22.24</c:v>
                </c:pt>
                <c:pt idx="3">
                  <c:v>25.67</c:v>
                </c:pt>
                <c:pt idx="4">
                  <c:v>29</c:v>
                </c:pt>
              </c:numCache>
            </c:numRef>
          </c:val>
          <c:extLst>
            <c:ext xmlns:c16="http://schemas.microsoft.com/office/drawing/2014/chart" uri="{C3380CC4-5D6E-409C-BE32-E72D297353CC}">
              <c16:uniqueId val="{00000000-093C-4C1B-86CA-FD6C838E4F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093C-4C1B-86CA-FD6C838E4F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55-43F9-A072-BBB1109F860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3B55-43F9-A072-BBB1109F860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517.71</c:v>
                </c:pt>
                <c:pt idx="1">
                  <c:v>521.92999999999995</c:v>
                </c:pt>
                <c:pt idx="2">
                  <c:v>529.71</c:v>
                </c:pt>
                <c:pt idx="3">
                  <c:v>476.82</c:v>
                </c:pt>
                <c:pt idx="4">
                  <c:v>454.61</c:v>
                </c:pt>
              </c:numCache>
            </c:numRef>
          </c:val>
          <c:extLst>
            <c:ext xmlns:c16="http://schemas.microsoft.com/office/drawing/2014/chart" uri="{C3380CC4-5D6E-409C-BE32-E72D297353CC}">
              <c16:uniqueId val="{00000000-BF24-4885-B6FC-570F344E71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BF24-4885-B6FC-570F344E71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47.26</c:v>
                </c:pt>
                <c:pt idx="1">
                  <c:v>41.54</c:v>
                </c:pt>
                <c:pt idx="2">
                  <c:v>35.79</c:v>
                </c:pt>
                <c:pt idx="3">
                  <c:v>30.3</c:v>
                </c:pt>
                <c:pt idx="4">
                  <c:v>29.18</c:v>
                </c:pt>
              </c:numCache>
            </c:numRef>
          </c:val>
          <c:extLst>
            <c:ext xmlns:c16="http://schemas.microsoft.com/office/drawing/2014/chart" uri="{C3380CC4-5D6E-409C-BE32-E72D297353CC}">
              <c16:uniqueId val="{00000000-B54B-4498-8E57-566D350CD91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B54B-4498-8E57-566D350CD91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103.86</c:v>
                </c:pt>
                <c:pt idx="1">
                  <c:v>103.36</c:v>
                </c:pt>
                <c:pt idx="2">
                  <c:v>102.49</c:v>
                </c:pt>
                <c:pt idx="3">
                  <c:v>106.17</c:v>
                </c:pt>
                <c:pt idx="4">
                  <c:v>99.78</c:v>
                </c:pt>
              </c:numCache>
            </c:numRef>
          </c:val>
          <c:extLst>
            <c:ext xmlns:c16="http://schemas.microsoft.com/office/drawing/2014/chart" uri="{C3380CC4-5D6E-409C-BE32-E72D297353CC}">
              <c16:uniqueId val="{00000000-0AFA-4E94-B1C7-00D4039FAB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0AFA-4E94-B1C7-00D4039FAB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187.74</c:v>
                </c:pt>
                <c:pt idx="1">
                  <c:v>188.53</c:v>
                </c:pt>
                <c:pt idx="2">
                  <c:v>190.72</c:v>
                </c:pt>
                <c:pt idx="3">
                  <c:v>184.2</c:v>
                </c:pt>
                <c:pt idx="4">
                  <c:v>202.94</c:v>
                </c:pt>
              </c:numCache>
            </c:numRef>
          </c:val>
          <c:extLst>
            <c:ext xmlns:c16="http://schemas.microsoft.com/office/drawing/2014/chart" uri="{C3380CC4-5D6E-409C-BE32-E72D297353CC}">
              <c16:uniqueId val="{00000000-00DF-44DA-A29A-9B3AC39751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00DF-44DA-A29A-9B3AC39751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2" zoomScaleNormal="100" workbookViewId="0">
      <selection activeCell="Y37" sqref="Y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沖縄県　うるま市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9"/>
      <c r="D7" s="59"/>
      <c r="E7" s="59"/>
      <c r="F7" s="59"/>
      <c r="G7" s="59"/>
      <c r="H7" s="59"/>
      <c r="I7" s="58" t="s">
        <v>2</v>
      </c>
      <c r="J7" s="59"/>
      <c r="K7" s="59"/>
      <c r="L7" s="59"/>
      <c r="M7" s="59"/>
      <c r="N7" s="59"/>
      <c r="O7" s="69"/>
      <c r="P7" s="60" t="s">
        <v>3</v>
      </c>
      <c r="Q7" s="60"/>
      <c r="R7" s="60"/>
      <c r="S7" s="60"/>
      <c r="T7" s="60"/>
      <c r="U7" s="60"/>
      <c r="V7" s="60"/>
      <c r="W7" s="60" t="s">
        <v>4</v>
      </c>
      <c r="X7" s="60"/>
      <c r="Y7" s="60"/>
      <c r="Z7" s="60"/>
      <c r="AA7" s="60"/>
      <c r="AB7" s="60"/>
      <c r="AC7" s="60"/>
      <c r="AD7" s="60" t="s">
        <v>5</v>
      </c>
      <c r="AE7" s="60"/>
      <c r="AF7" s="60"/>
      <c r="AG7" s="60"/>
      <c r="AH7" s="60"/>
      <c r="AI7" s="60"/>
      <c r="AJ7" s="60"/>
      <c r="AK7" s="2"/>
      <c r="AL7" s="60" t="s">
        <v>6</v>
      </c>
      <c r="AM7" s="60"/>
      <c r="AN7" s="60"/>
      <c r="AO7" s="60"/>
      <c r="AP7" s="60"/>
      <c r="AQ7" s="60"/>
      <c r="AR7" s="60"/>
      <c r="AS7" s="60"/>
      <c r="AT7" s="58" t="s">
        <v>7</v>
      </c>
      <c r="AU7" s="59"/>
      <c r="AV7" s="59"/>
      <c r="AW7" s="59"/>
      <c r="AX7" s="59"/>
      <c r="AY7" s="59"/>
      <c r="AZ7" s="59"/>
      <c r="BA7" s="59"/>
      <c r="BB7" s="60" t="s">
        <v>8</v>
      </c>
      <c r="BC7" s="60"/>
      <c r="BD7" s="60"/>
      <c r="BE7" s="60"/>
      <c r="BF7" s="60"/>
      <c r="BG7" s="60"/>
      <c r="BH7" s="60"/>
      <c r="BI7" s="60"/>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非設置</v>
      </c>
      <c r="AE8" s="77"/>
      <c r="AF8" s="77"/>
      <c r="AG8" s="77"/>
      <c r="AH8" s="77"/>
      <c r="AI8" s="77"/>
      <c r="AJ8" s="77"/>
      <c r="AK8" s="2"/>
      <c r="AL8" s="57">
        <f>データ!$R$6</f>
        <v>126948</v>
      </c>
      <c r="AM8" s="57"/>
      <c r="AN8" s="57"/>
      <c r="AO8" s="57"/>
      <c r="AP8" s="57"/>
      <c r="AQ8" s="57"/>
      <c r="AR8" s="57"/>
      <c r="AS8" s="57"/>
      <c r="AT8" s="53">
        <f>データ!$S$6</f>
        <v>87.03</v>
      </c>
      <c r="AU8" s="54"/>
      <c r="AV8" s="54"/>
      <c r="AW8" s="54"/>
      <c r="AX8" s="54"/>
      <c r="AY8" s="54"/>
      <c r="AZ8" s="54"/>
      <c r="BA8" s="54"/>
      <c r="BB8" s="56">
        <f>データ!$T$6</f>
        <v>1458.67</v>
      </c>
      <c r="BC8" s="56"/>
      <c r="BD8" s="56"/>
      <c r="BE8" s="56"/>
      <c r="BF8" s="56"/>
      <c r="BG8" s="56"/>
      <c r="BH8" s="56"/>
      <c r="BI8" s="56"/>
      <c r="BJ8" s="3"/>
      <c r="BK8" s="3"/>
      <c r="BL8" s="70" t="s">
        <v>10</v>
      </c>
      <c r="BM8" s="71"/>
      <c r="BN8" s="72" t="s">
        <v>11</v>
      </c>
      <c r="BO8" s="72"/>
      <c r="BP8" s="72"/>
      <c r="BQ8" s="72"/>
      <c r="BR8" s="72"/>
      <c r="BS8" s="72"/>
      <c r="BT8" s="72"/>
      <c r="BU8" s="72"/>
      <c r="BV8" s="72"/>
      <c r="BW8" s="72"/>
      <c r="BX8" s="72"/>
      <c r="BY8" s="73"/>
    </row>
    <row r="9" spans="1:78" ht="18.75" customHeight="1" x14ac:dyDescent="0.15">
      <c r="A9" s="2"/>
      <c r="B9" s="58" t="s">
        <v>12</v>
      </c>
      <c r="C9" s="59"/>
      <c r="D9" s="59"/>
      <c r="E9" s="59"/>
      <c r="F9" s="59"/>
      <c r="G9" s="59"/>
      <c r="H9" s="59"/>
      <c r="I9" s="58" t="s">
        <v>13</v>
      </c>
      <c r="J9" s="59"/>
      <c r="K9" s="59"/>
      <c r="L9" s="59"/>
      <c r="M9" s="59"/>
      <c r="N9" s="59"/>
      <c r="O9" s="69"/>
      <c r="P9" s="60" t="s">
        <v>14</v>
      </c>
      <c r="Q9" s="60"/>
      <c r="R9" s="60"/>
      <c r="S9" s="60"/>
      <c r="T9" s="60"/>
      <c r="U9" s="60"/>
      <c r="V9" s="60"/>
      <c r="W9" s="60" t="s">
        <v>15</v>
      </c>
      <c r="X9" s="60"/>
      <c r="Y9" s="60"/>
      <c r="Z9" s="60"/>
      <c r="AA9" s="60"/>
      <c r="AB9" s="60"/>
      <c r="AC9" s="60"/>
      <c r="AD9" s="2"/>
      <c r="AE9" s="2"/>
      <c r="AF9" s="2"/>
      <c r="AG9" s="2"/>
      <c r="AH9" s="2"/>
      <c r="AI9" s="2"/>
      <c r="AJ9" s="2"/>
      <c r="AK9" s="2"/>
      <c r="AL9" s="60" t="s">
        <v>16</v>
      </c>
      <c r="AM9" s="60"/>
      <c r="AN9" s="60"/>
      <c r="AO9" s="60"/>
      <c r="AP9" s="60"/>
      <c r="AQ9" s="60"/>
      <c r="AR9" s="60"/>
      <c r="AS9" s="60"/>
      <c r="AT9" s="58" t="s">
        <v>17</v>
      </c>
      <c r="AU9" s="59"/>
      <c r="AV9" s="59"/>
      <c r="AW9" s="59"/>
      <c r="AX9" s="59"/>
      <c r="AY9" s="59"/>
      <c r="AZ9" s="59"/>
      <c r="BA9" s="59"/>
      <c r="BB9" s="60" t="s">
        <v>18</v>
      </c>
      <c r="BC9" s="60"/>
      <c r="BD9" s="60"/>
      <c r="BE9" s="60"/>
      <c r="BF9" s="60"/>
      <c r="BG9" s="60"/>
      <c r="BH9" s="60"/>
      <c r="BI9" s="60"/>
      <c r="BJ9" s="3"/>
      <c r="BK9" s="3"/>
      <c r="BL9" s="61" t="s">
        <v>19</v>
      </c>
      <c r="BM9" s="62"/>
      <c r="BN9" s="63" t="s">
        <v>20</v>
      </c>
      <c r="BO9" s="63"/>
      <c r="BP9" s="63"/>
      <c r="BQ9" s="63"/>
      <c r="BR9" s="63"/>
      <c r="BS9" s="63"/>
      <c r="BT9" s="63"/>
      <c r="BU9" s="63"/>
      <c r="BV9" s="63"/>
      <c r="BW9" s="63"/>
      <c r="BX9" s="63"/>
      <c r="BY9" s="64"/>
    </row>
    <row r="10" spans="1:78" ht="18.75" customHeight="1" x14ac:dyDescent="0.15">
      <c r="A10" s="2"/>
      <c r="B10" s="53" t="str">
        <f>データ!$N$6</f>
        <v>-</v>
      </c>
      <c r="C10" s="54"/>
      <c r="D10" s="54"/>
      <c r="E10" s="54"/>
      <c r="F10" s="54"/>
      <c r="G10" s="54"/>
      <c r="H10" s="54"/>
      <c r="I10" s="53">
        <f>データ!$O$6</f>
        <v>89.6</v>
      </c>
      <c r="J10" s="54"/>
      <c r="K10" s="54"/>
      <c r="L10" s="54"/>
      <c r="M10" s="54"/>
      <c r="N10" s="54"/>
      <c r="O10" s="55"/>
      <c r="P10" s="56">
        <f>データ!$P$6</f>
        <v>99.99</v>
      </c>
      <c r="Q10" s="56"/>
      <c r="R10" s="56"/>
      <c r="S10" s="56"/>
      <c r="T10" s="56"/>
      <c r="U10" s="56"/>
      <c r="V10" s="56"/>
      <c r="W10" s="57">
        <f>データ!$Q$6</f>
        <v>3865</v>
      </c>
      <c r="X10" s="57"/>
      <c r="Y10" s="57"/>
      <c r="Z10" s="57"/>
      <c r="AA10" s="57"/>
      <c r="AB10" s="57"/>
      <c r="AC10" s="57"/>
      <c r="AD10" s="2"/>
      <c r="AE10" s="2"/>
      <c r="AF10" s="2"/>
      <c r="AG10" s="2"/>
      <c r="AH10" s="2"/>
      <c r="AI10" s="2"/>
      <c r="AJ10" s="2"/>
      <c r="AK10" s="2"/>
      <c r="AL10" s="57">
        <f>データ!$U$6</f>
        <v>126918</v>
      </c>
      <c r="AM10" s="57"/>
      <c r="AN10" s="57"/>
      <c r="AO10" s="57"/>
      <c r="AP10" s="57"/>
      <c r="AQ10" s="57"/>
      <c r="AR10" s="57"/>
      <c r="AS10" s="57"/>
      <c r="AT10" s="53">
        <f>データ!$V$6</f>
        <v>83.77</v>
      </c>
      <c r="AU10" s="54"/>
      <c r="AV10" s="54"/>
      <c r="AW10" s="54"/>
      <c r="AX10" s="54"/>
      <c r="AY10" s="54"/>
      <c r="AZ10" s="54"/>
      <c r="BA10" s="54"/>
      <c r="BB10" s="56">
        <f>データ!$W$6</f>
        <v>1515.08</v>
      </c>
      <c r="BC10" s="56"/>
      <c r="BD10" s="56"/>
      <c r="BE10" s="56"/>
      <c r="BF10" s="56"/>
      <c r="BG10" s="56"/>
      <c r="BH10" s="56"/>
      <c r="BI10" s="56"/>
      <c r="BJ10" s="2"/>
      <c r="BK10" s="2"/>
      <c r="BL10" s="65" t="s">
        <v>21</v>
      </c>
      <c r="BM10" s="66"/>
      <c r="BN10" s="67" t="s">
        <v>22</v>
      </c>
      <c r="BO10" s="67"/>
      <c r="BP10" s="67"/>
      <c r="BQ10" s="67"/>
      <c r="BR10" s="67"/>
      <c r="BS10" s="67"/>
      <c r="BT10" s="67"/>
      <c r="BU10" s="67"/>
      <c r="BV10" s="67"/>
      <c r="BW10" s="67"/>
      <c r="BX10" s="67"/>
      <c r="BY10" s="6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23</v>
      </c>
      <c r="BM11" s="48"/>
      <c r="BN11" s="48"/>
      <c r="BO11" s="48"/>
      <c r="BP11" s="48"/>
      <c r="BQ11" s="48"/>
      <c r="BR11" s="48"/>
      <c r="BS11" s="48"/>
      <c r="BT11" s="48"/>
      <c r="BU11" s="48"/>
      <c r="BV11" s="48"/>
      <c r="BW11" s="48"/>
      <c r="BX11" s="48"/>
      <c r="BY11" s="48"/>
      <c r="BZ11" s="4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15">
      <c r="A14" s="2"/>
      <c r="B14" s="50" t="s">
        <v>24</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39" t="s">
        <v>25</v>
      </c>
      <c r="BM14" s="40"/>
      <c r="BN14" s="40"/>
      <c r="BO14" s="40"/>
      <c r="BP14" s="40"/>
      <c r="BQ14" s="40"/>
      <c r="BR14" s="40"/>
      <c r="BS14" s="40"/>
      <c r="BT14" s="40"/>
      <c r="BU14" s="40"/>
      <c r="BV14" s="40"/>
      <c r="BW14" s="40"/>
      <c r="BX14" s="40"/>
      <c r="BY14" s="40"/>
      <c r="BZ14" s="41"/>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42"/>
      <c r="BM15" s="43"/>
      <c r="BN15" s="43"/>
      <c r="BO15" s="43"/>
      <c r="BP15" s="43"/>
      <c r="BQ15" s="43"/>
      <c r="BR15" s="43"/>
      <c r="BS15" s="43"/>
      <c r="BT15" s="43"/>
      <c r="BU15" s="43"/>
      <c r="BV15" s="43"/>
      <c r="BW15" s="43"/>
      <c r="BX15" s="43"/>
      <c r="BY15" s="43"/>
      <c r="BZ15" s="4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9" t="s">
        <v>26</v>
      </c>
      <c r="BM45" s="40"/>
      <c r="BN45" s="40"/>
      <c r="BO45" s="40"/>
      <c r="BP45" s="40"/>
      <c r="BQ45" s="40"/>
      <c r="BR45" s="40"/>
      <c r="BS45" s="40"/>
      <c r="BT45" s="40"/>
      <c r="BU45" s="40"/>
      <c r="BV45" s="40"/>
      <c r="BW45" s="40"/>
      <c r="BX45" s="40"/>
      <c r="BY45" s="40"/>
      <c r="BZ45" s="4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2"/>
      <c r="BM46" s="43"/>
      <c r="BN46" s="43"/>
      <c r="BO46" s="43"/>
      <c r="BP46" s="43"/>
      <c r="BQ46" s="43"/>
      <c r="BR46" s="43"/>
      <c r="BS46" s="43"/>
      <c r="BT46" s="43"/>
      <c r="BU46" s="43"/>
      <c r="BV46" s="43"/>
      <c r="BW46" s="43"/>
      <c r="BX46" s="43"/>
      <c r="BY46" s="43"/>
      <c r="BZ46" s="4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30"/>
      <c r="BM60" s="31"/>
      <c r="BN60" s="31"/>
      <c r="BO60" s="31"/>
      <c r="BP60" s="31"/>
      <c r="BQ60" s="31"/>
      <c r="BR60" s="31"/>
      <c r="BS60" s="31"/>
      <c r="BT60" s="31"/>
      <c r="BU60" s="31"/>
      <c r="BV60" s="31"/>
      <c r="BW60" s="31"/>
      <c r="BX60" s="31"/>
      <c r="BY60" s="31"/>
      <c r="BZ60" s="32"/>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9" t="s">
        <v>28</v>
      </c>
      <c r="BM64" s="40"/>
      <c r="BN64" s="40"/>
      <c r="BO64" s="40"/>
      <c r="BP64" s="40"/>
      <c r="BQ64" s="40"/>
      <c r="BR64" s="40"/>
      <c r="BS64" s="40"/>
      <c r="BT64" s="40"/>
      <c r="BU64" s="40"/>
      <c r="BV64" s="40"/>
      <c r="BW64" s="40"/>
      <c r="BX64" s="40"/>
      <c r="BY64" s="40"/>
      <c r="BZ64" s="4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2"/>
      <c r="BM65" s="43"/>
      <c r="BN65" s="43"/>
      <c r="BO65" s="43"/>
      <c r="BP65" s="43"/>
      <c r="BQ65" s="43"/>
      <c r="BR65" s="43"/>
      <c r="BS65" s="43"/>
      <c r="BT65" s="43"/>
      <c r="BU65" s="43"/>
      <c r="BV65" s="43"/>
      <c r="BW65" s="43"/>
      <c r="BX65" s="43"/>
      <c r="BY65" s="43"/>
      <c r="BZ65" s="4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3" t="s">
        <v>109</v>
      </c>
      <c r="BM66" s="34"/>
      <c r="BN66" s="34"/>
      <c r="BO66" s="34"/>
      <c r="BP66" s="34"/>
      <c r="BQ66" s="34"/>
      <c r="BR66" s="34"/>
      <c r="BS66" s="34"/>
      <c r="BT66" s="34"/>
      <c r="BU66" s="34"/>
      <c r="BV66" s="34"/>
      <c r="BW66" s="34"/>
      <c r="BX66" s="34"/>
      <c r="BY66" s="34"/>
      <c r="BZ66" s="3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3"/>
      <c r="BM67" s="34"/>
      <c r="BN67" s="34"/>
      <c r="BO67" s="34"/>
      <c r="BP67" s="34"/>
      <c r="BQ67" s="34"/>
      <c r="BR67" s="34"/>
      <c r="BS67" s="34"/>
      <c r="BT67" s="34"/>
      <c r="BU67" s="34"/>
      <c r="BV67" s="34"/>
      <c r="BW67" s="34"/>
      <c r="BX67" s="34"/>
      <c r="BY67" s="34"/>
      <c r="BZ67" s="3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3"/>
      <c r="BM68" s="34"/>
      <c r="BN68" s="34"/>
      <c r="BO68" s="34"/>
      <c r="BP68" s="34"/>
      <c r="BQ68" s="34"/>
      <c r="BR68" s="34"/>
      <c r="BS68" s="34"/>
      <c r="BT68" s="34"/>
      <c r="BU68" s="34"/>
      <c r="BV68" s="34"/>
      <c r="BW68" s="34"/>
      <c r="BX68" s="34"/>
      <c r="BY68" s="34"/>
      <c r="BZ68" s="3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3"/>
      <c r="BM69" s="34"/>
      <c r="BN69" s="34"/>
      <c r="BO69" s="34"/>
      <c r="BP69" s="34"/>
      <c r="BQ69" s="34"/>
      <c r="BR69" s="34"/>
      <c r="BS69" s="34"/>
      <c r="BT69" s="34"/>
      <c r="BU69" s="34"/>
      <c r="BV69" s="34"/>
      <c r="BW69" s="34"/>
      <c r="BX69" s="34"/>
      <c r="BY69" s="34"/>
      <c r="BZ69" s="3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3"/>
      <c r="BM70" s="34"/>
      <c r="BN70" s="34"/>
      <c r="BO70" s="34"/>
      <c r="BP70" s="34"/>
      <c r="BQ70" s="34"/>
      <c r="BR70" s="34"/>
      <c r="BS70" s="34"/>
      <c r="BT70" s="34"/>
      <c r="BU70" s="34"/>
      <c r="BV70" s="34"/>
      <c r="BW70" s="34"/>
      <c r="BX70" s="34"/>
      <c r="BY70" s="34"/>
      <c r="BZ70" s="3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3"/>
      <c r="BM71" s="34"/>
      <c r="BN71" s="34"/>
      <c r="BO71" s="34"/>
      <c r="BP71" s="34"/>
      <c r="BQ71" s="34"/>
      <c r="BR71" s="34"/>
      <c r="BS71" s="34"/>
      <c r="BT71" s="34"/>
      <c r="BU71" s="34"/>
      <c r="BV71" s="34"/>
      <c r="BW71" s="34"/>
      <c r="BX71" s="34"/>
      <c r="BY71" s="34"/>
      <c r="BZ71" s="3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3"/>
      <c r="BM72" s="34"/>
      <c r="BN72" s="34"/>
      <c r="BO72" s="34"/>
      <c r="BP72" s="34"/>
      <c r="BQ72" s="34"/>
      <c r="BR72" s="34"/>
      <c r="BS72" s="34"/>
      <c r="BT72" s="34"/>
      <c r="BU72" s="34"/>
      <c r="BV72" s="34"/>
      <c r="BW72" s="34"/>
      <c r="BX72" s="34"/>
      <c r="BY72" s="34"/>
      <c r="BZ72" s="3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3"/>
      <c r="BM73" s="34"/>
      <c r="BN73" s="34"/>
      <c r="BO73" s="34"/>
      <c r="BP73" s="34"/>
      <c r="BQ73" s="34"/>
      <c r="BR73" s="34"/>
      <c r="BS73" s="34"/>
      <c r="BT73" s="34"/>
      <c r="BU73" s="34"/>
      <c r="BV73" s="34"/>
      <c r="BW73" s="34"/>
      <c r="BX73" s="34"/>
      <c r="BY73" s="34"/>
      <c r="BZ73" s="3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3"/>
      <c r="BM74" s="34"/>
      <c r="BN74" s="34"/>
      <c r="BO74" s="34"/>
      <c r="BP74" s="34"/>
      <c r="BQ74" s="34"/>
      <c r="BR74" s="34"/>
      <c r="BS74" s="34"/>
      <c r="BT74" s="34"/>
      <c r="BU74" s="34"/>
      <c r="BV74" s="34"/>
      <c r="BW74" s="34"/>
      <c r="BX74" s="34"/>
      <c r="BY74" s="34"/>
      <c r="BZ74" s="3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3"/>
      <c r="BM75" s="34"/>
      <c r="BN75" s="34"/>
      <c r="BO75" s="34"/>
      <c r="BP75" s="34"/>
      <c r="BQ75" s="34"/>
      <c r="BR75" s="34"/>
      <c r="BS75" s="34"/>
      <c r="BT75" s="34"/>
      <c r="BU75" s="34"/>
      <c r="BV75" s="34"/>
      <c r="BW75" s="34"/>
      <c r="BX75" s="34"/>
      <c r="BY75" s="34"/>
      <c r="BZ75" s="3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3"/>
      <c r="BM76" s="34"/>
      <c r="BN76" s="34"/>
      <c r="BO76" s="34"/>
      <c r="BP76" s="34"/>
      <c r="BQ76" s="34"/>
      <c r="BR76" s="34"/>
      <c r="BS76" s="34"/>
      <c r="BT76" s="34"/>
      <c r="BU76" s="34"/>
      <c r="BV76" s="34"/>
      <c r="BW76" s="34"/>
      <c r="BX76" s="34"/>
      <c r="BY76" s="34"/>
      <c r="BZ76" s="3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3"/>
      <c r="BM77" s="34"/>
      <c r="BN77" s="34"/>
      <c r="BO77" s="34"/>
      <c r="BP77" s="34"/>
      <c r="BQ77" s="34"/>
      <c r="BR77" s="34"/>
      <c r="BS77" s="34"/>
      <c r="BT77" s="34"/>
      <c r="BU77" s="34"/>
      <c r="BV77" s="34"/>
      <c r="BW77" s="34"/>
      <c r="BX77" s="34"/>
      <c r="BY77" s="34"/>
      <c r="BZ77" s="3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3"/>
      <c r="BM78" s="34"/>
      <c r="BN78" s="34"/>
      <c r="BO78" s="34"/>
      <c r="BP78" s="34"/>
      <c r="BQ78" s="34"/>
      <c r="BR78" s="34"/>
      <c r="BS78" s="34"/>
      <c r="BT78" s="34"/>
      <c r="BU78" s="34"/>
      <c r="BV78" s="34"/>
      <c r="BW78" s="34"/>
      <c r="BX78" s="34"/>
      <c r="BY78" s="34"/>
      <c r="BZ78" s="3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3"/>
      <c r="BM79" s="34"/>
      <c r="BN79" s="34"/>
      <c r="BO79" s="34"/>
      <c r="BP79" s="34"/>
      <c r="BQ79" s="34"/>
      <c r="BR79" s="34"/>
      <c r="BS79" s="34"/>
      <c r="BT79" s="34"/>
      <c r="BU79" s="34"/>
      <c r="BV79" s="34"/>
      <c r="BW79" s="34"/>
      <c r="BX79" s="34"/>
      <c r="BY79" s="34"/>
      <c r="BZ79" s="3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3"/>
      <c r="BM80" s="34"/>
      <c r="BN80" s="34"/>
      <c r="BO80" s="34"/>
      <c r="BP80" s="34"/>
      <c r="BQ80" s="34"/>
      <c r="BR80" s="34"/>
      <c r="BS80" s="34"/>
      <c r="BT80" s="34"/>
      <c r="BU80" s="34"/>
      <c r="BV80" s="34"/>
      <c r="BW80" s="34"/>
      <c r="BX80" s="34"/>
      <c r="BY80" s="34"/>
      <c r="BZ80" s="3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3"/>
      <c r="BM81" s="34"/>
      <c r="BN81" s="34"/>
      <c r="BO81" s="34"/>
      <c r="BP81" s="34"/>
      <c r="BQ81" s="34"/>
      <c r="BR81" s="34"/>
      <c r="BS81" s="34"/>
      <c r="BT81" s="34"/>
      <c r="BU81" s="34"/>
      <c r="BV81" s="34"/>
      <c r="BW81" s="34"/>
      <c r="BX81" s="34"/>
      <c r="BY81" s="34"/>
      <c r="BZ81" s="3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6"/>
      <c r="BM82" s="37"/>
      <c r="BN82" s="37"/>
      <c r="BO82" s="37"/>
      <c r="BP82" s="37"/>
      <c r="BQ82" s="37"/>
      <c r="BR82" s="37"/>
      <c r="BS82" s="37"/>
      <c r="BT82" s="37"/>
      <c r="BU82" s="37"/>
      <c r="BV82" s="37"/>
      <c r="BW82" s="37"/>
      <c r="BX82" s="37"/>
      <c r="BY82" s="37"/>
      <c r="BZ82" s="3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2HMKQGzsX/cMKfDWMWwHnTryNTKGaiHyRvBisJX7muQ0fk1B30EcrSSmv+flmXqagIm7dLuLFf41OusJQPY8oA==" saltValue="A02gQ68n2nmU6cN7DL5E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66:BZ82"/>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472131</v>
      </c>
      <c r="D6" s="20">
        <f t="shared" si="3"/>
        <v>46</v>
      </c>
      <c r="E6" s="20">
        <f t="shared" si="3"/>
        <v>1</v>
      </c>
      <c r="F6" s="20">
        <f t="shared" si="3"/>
        <v>0</v>
      </c>
      <c r="G6" s="20">
        <f t="shared" si="3"/>
        <v>1</v>
      </c>
      <c r="H6" s="20" t="str">
        <f t="shared" si="3"/>
        <v>沖縄県　うるま市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89.6</v>
      </c>
      <c r="P6" s="21">
        <f t="shared" si="3"/>
        <v>99.99</v>
      </c>
      <c r="Q6" s="21">
        <f t="shared" si="3"/>
        <v>3865</v>
      </c>
      <c r="R6" s="21">
        <f t="shared" si="3"/>
        <v>126948</v>
      </c>
      <c r="S6" s="21">
        <f t="shared" si="3"/>
        <v>87.03</v>
      </c>
      <c r="T6" s="21">
        <f t="shared" si="3"/>
        <v>1458.67</v>
      </c>
      <c r="U6" s="21">
        <f t="shared" si="3"/>
        <v>126918</v>
      </c>
      <c r="V6" s="21">
        <f t="shared" si="3"/>
        <v>83.77</v>
      </c>
      <c r="W6" s="21">
        <f t="shared" si="3"/>
        <v>1515.08</v>
      </c>
      <c r="X6" s="22">
        <f>IF(X7="",NA(),X7)</f>
        <v>107.39</v>
      </c>
      <c r="Y6" s="22">
        <f t="shared" ref="Y6:AG6" si="4">IF(Y7="",NA(),Y7)</f>
        <v>106.73</v>
      </c>
      <c r="Z6" s="22">
        <f t="shared" si="4"/>
        <v>106.91</v>
      </c>
      <c r="AA6" s="22">
        <f t="shared" si="4"/>
        <v>110.02</v>
      </c>
      <c r="AB6" s="22">
        <f t="shared" si="4"/>
        <v>104.33</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517.71</v>
      </c>
      <c r="AU6" s="22">
        <f t="shared" ref="AU6:BC6" si="6">IF(AU7="",NA(),AU7)</f>
        <v>521.92999999999995</v>
      </c>
      <c r="AV6" s="22">
        <f t="shared" si="6"/>
        <v>529.71</v>
      </c>
      <c r="AW6" s="22">
        <f t="shared" si="6"/>
        <v>476.82</v>
      </c>
      <c r="AX6" s="22">
        <f t="shared" si="6"/>
        <v>454.61</v>
      </c>
      <c r="AY6" s="22">
        <f t="shared" si="6"/>
        <v>360.96</v>
      </c>
      <c r="AZ6" s="22">
        <f t="shared" si="6"/>
        <v>351.29</v>
      </c>
      <c r="BA6" s="22">
        <f t="shared" si="6"/>
        <v>364.24</v>
      </c>
      <c r="BB6" s="22">
        <f t="shared" si="6"/>
        <v>369.82</v>
      </c>
      <c r="BC6" s="22">
        <f t="shared" si="6"/>
        <v>355.75</v>
      </c>
      <c r="BD6" s="21" t="str">
        <f>IF(BD7="","",IF(BD7="-","【-】","【"&amp;SUBSTITUTE(TEXT(BD7,"#,##0.00"),"-","△")&amp;"】"))</f>
        <v>【239.69】</v>
      </c>
      <c r="BE6" s="22">
        <f>IF(BE7="",NA(),BE7)</f>
        <v>47.26</v>
      </c>
      <c r="BF6" s="22">
        <f t="shared" ref="BF6:BN6" si="7">IF(BF7="",NA(),BF7)</f>
        <v>41.54</v>
      </c>
      <c r="BG6" s="22">
        <f t="shared" si="7"/>
        <v>35.79</v>
      </c>
      <c r="BH6" s="22">
        <f t="shared" si="7"/>
        <v>30.3</v>
      </c>
      <c r="BI6" s="22">
        <f t="shared" si="7"/>
        <v>29.18</v>
      </c>
      <c r="BJ6" s="22">
        <f t="shared" si="7"/>
        <v>239.18</v>
      </c>
      <c r="BK6" s="22">
        <f t="shared" si="7"/>
        <v>236.29</v>
      </c>
      <c r="BL6" s="22">
        <f t="shared" si="7"/>
        <v>238.77</v>
      </c>
      <c r="BM6" s="22">
        <f t="shared" si="7"/>
        <v>218.57</v>
      </c>
      <c r="BN6" s="22">
        <f t="shared" si="7"/>
        <v>222.45</v>
      </c>
      <c r="BO6" s="21" t="str">
        <f>IF(BO7="","",IF(BO7="-","【-】","【"&amp;SUBSTITUTE(TEXT(BO7,"#,##0.00"),"-","△")&amp;"】"))</f>
        <v>【264.86】</v>
      </c>
      <c r="BP6" s="22">
        <f>IF(BP7="",NA(),BP7)</f>
        <v>103.86</v>
      </c>
      <c r="BQ6" s="22">
        <f t="shared" ref="BQ6:BY6" si="8">IF(BQ7="",NA(),BQ7)</f>
        <v>103.36</v>
      </c>
      <c r="BR6" s="22">
        <f t="shared" si="8"/>
        <v>102.49</v>
      </c>
      <c r="BS6" s="22">
        <f t="shared" si="8"/>
        <v>106.17</v>
      </c>
      <c r="BT6" s="22">
        <f t="shared" si="8"/>
        <v>99.78</v>
      </c>
      <c r="BU6" s="22">
        <f t="shared" si="8"/>
        <v>101.89</v>
      </c>
      <c r="BV6" s="22">
        <f t="shared" si="8"/>
        <v>104.33</v>
      </c>
      <c r="BW6" s="22">
        <f t="shared" si="8"/>
        <v>98.85</v>
      </c>
      <c r="BX6" s="22">
        <f t="shared" si="8"/>
        <v>101.78</v>
      </c>
      <c r="BY6" s="22">
        <f t="shared" si="8"/>
        <v>100.33</v>
      </c>
      <c r="BZ6" s="21" t="str">
        <f>IF(BZ7="","",IF(BZ7="-","【-】","【"&amp;SUBSTITUTE(TEXT(BZ7,"#,##0.00"),"-","△")&amp;"】"))</f>
        <v>【97.59】</v>
      </c>
      <c r="CA6" s="22">
        <f>IF(CA7="",NA(),CA7)</f>
        <v>187.74</v>
      </c>
      <c r="CB6" s="22">
        <f t="shared" ref="CB6:CJ6" si="9">IF(CB7="",NA(),CB7)</f>
        <v>188.53</v>
      </c>
      <c r="CC6" s="22">
        <f t="shared" si="9"/>
        <v>190.72</v>
      </c>
      <c r="CD6" s="22">
        <f t="shared" si="9"/>
        <v>184.2</v>
      </c>
      <c r="CE6" s="22">
        <f t="shared" si="9"/>
        <v>202.94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75.06</v>
      </c>
      <c r="CM6" s="22">
        <f t="shared" ref="CM6:CU6" si="10">IF(CM7="",NA(),CM7)</f>
        <v>74.69</v>
      </c>
      <c r="CN6" s="22">
        <f t="shared" si="10"/>
        <v>74.56</v>
      </c>
      <c r="CO6" s="22">
        <f t="shared" si="10"/>
        <v>74.73</v>
      </c>
      <c r="CP6" s="22">
        <f t="shared" si="10"/>
        <v>73.77</v>
      </c>
      <c r="CQ6" s="22">
        <f t="shared" si="10"/>
        <v>63.23</v>
      </c>
      <c r="CR6" s="22">
        <f t="shared" si="10"/>
        <v>62.59</v>
      </c>
      <c r="CS6" s="22">
        <f t="shared" si="10"/>
        <v>61.81</v>
      </c>
      <c r="CT6" s="22">
        <f t="shared" si="10"/>
        <v>62.35</v>
      </c>
      <c r="CU6" s="22">
        <f t="shared" si="10"/>
        <v>62.69</v>
      </c>
      <c r="CV6" s="21" t="str">
        <f>IF(CV7="","",IF(CV7="-","【-】","【"&amp;SUBSTITUTE(TEXT(CV7,"#,##0.00"),"-","△")&amp;"】"))</f>
        <v>【60.21】</v>
      </c>
      <c r="CW6" s="22">
        <f>IF(CW7="",NA(),CW7)</f>
        <v>92.57</v>
      </c>
      <c r="CX6" s="22">
        <f t="shared" ref="CX6:DF6" si="11">IF(CX7="",NA(),CX7)</f>
        <v>93.14</v>
      </c>
      <c r="CY6" s="22">
        <f t="shared" si="11"/>
        <v>93.03</v>
      </c>
      <c r="CZ6" s="22">
        <f t="shared" si="11"/>
        <v>92.77</v>
      </c>
      <c r="DA6" s="22">
        <f t="shared" si="11"/>
        <v>92.93</v>
      </c>
      <c r="DB6" s="22">
        <f t="shared" si="11"/>
        <v>89.35</v>
      </c>
      <c r="DC6" s="22">
        <f t="shared" si="11"/>
        <v>89.7</v>
      </c>
      <c r="DD6" s="22">
        <f t="shared" si="11"/>
        <v>89.24</v>
      </c>
      <c r="DE6" s="22">
        <f t="shared" si="11"/>
        <v>88.71</v>
      </c>
      <c r="DF6" s="22">
        <f t="shared" si="11"/>
        <v>88.32</v>
      </c>
      <c r="DG6" s="21" t="str">
        <f>IF(DG7="","",IF(DG7="-","【-】","【"&amp;SUBSTITUTE(TEXT(DG7,"#,##0.00"),"-","△")&amp;"】"))</f>
        <v>【89.21】</v>
      </c>
      <c r="DH6" s="22">
        <f>IF(DH7="",NA(),DH7)</f>
        <v>52.34</v>
      </c>
      <c r="DI6" s="22">
        <f t="shared" ref="DI6:DQ6" si="12">IF(DI7="",NA(),DI7)</f>
        <v>53.67</v>
      </c>
      <c r="DJ6" s="22">
        <f t="shared" si="12"/>
        <v>55.31</v>
      </c>
      <c r="DK6" s="22">
        <f t="shared" si="12"/>
        <v>56.08</v>
      </c>
      <c r="DL6" s="22">
        <f t="shared" si="12"/>
        <v>57.2</v>
      </c>
      <c r="DM6" s="22">
        <f t="shared" si="12"/>
        <v>49.62</v>
      </c>
      <c r="DN6" s="22">
        <f t="shared" si="12"/>
        <v>50.5</v>
      </c>
      <c r="DO6" s="22">
        <f t="shared" si="12"/>
        <v>51.28</v>
      </c>
      <c r="DP6" s="22">
        <f t="shared" si="12"/>
        <v>51.95</v>
      </c>
      <c r="DQ6" s="22">
        <f t="shared" si="12"/>
        <v>52.55</v>
      </c>
      <c r="DR6" s="21" t="str">
        <f>IF(DR7="","",IF(DR7="-","【-】","【"&amp;SUBSTITUTE(TEXT(DR7,"#,##0.00"),"-","△")&amp;"】"))</f>
        <v>【52.41】</v>
      </c>
      <c r="DS6" s="22">
        <f>IF(DS7="",NA(),DS7)</f>
        <v>13.33</v>
      </c>
      <c r="DT6" s="22">
        <f t="shared" ref="DT6:EB6" si="13">IF(DT7="",NA(),DT7)</f>
        <v>16.82</v>
      </c>
      <c r="DU6" s="22">
        <f t="shared" si="13"/>
        <v>22.24</v>
      </c>
      <c r="DV6" s="22">
        <f t="shared" si="13"/>
        <v>25.67</v>
      </c>
      <c r="DW6" s="22">
        <f t="shared" si="13"/>
        <v>29</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0.42</v>
      </c>
      <c r="EE6" s="22">
        <f t="shared" ref="EE6:EM6" si="14">IF(EE7="",NA(),EE7)</f>
        <v>0.61</v>
      </c>
      <c r="EF6" s="22">
        <f t="shared" si="14"/>
        <v>0.18</v>
      </c>
      <c r="EG6" s="22">
        <f t="shared" si="14"/>
        <v>0.34</v>
      </c>
      <c r="EH6" s="22">
        <f t="shared" si="14"/>
        <v>0.34</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472131</v>
      </c>
      <c r="D7" s="24">
        <v>46</v>
      </c>
      <c r="E7" s="24">
        <v>1</v>
      </c>
      <c r="F7" s="24">
        <v>0</v>
      </c>
      <c r="G7" s="24">
        <v>1</v>
      </c>
      <c r="H7" s="24" t="s">
        <v>93</v>
      </c>
      <c r="I7" s="24" t="s">
        <v>94</v>
      </c>
      <c r="J7" s="24" t="s">
        <v>95</v>
      </c>
      <c r="K7" s="24" t="s">
        <v>96</v>
      </c>
      <c r="L7" s="24" t="s">
        <v>97</v>
      </c>
      <c r="M7" s="24" t="s">
        <v>98</v>
      </c>
      <c r="N7" s="25" t="s">
        <v>99</v>
      </c>
      <c r="O7" s="25">
        <v>89.6</v>
      </c>
      <c r="P7" s="25">
        <v>99.99</v>
      </c>
      <c r="Q7" s="25">
        <v>3865</v>
      </c>
      <c r="R7" s="25">
        <v>126948</v>
      </c>
      <c r="S7" s="25">
        <v>87.03</v>
      </c>
      <c r="T7" s="25">
        <v>1458.67</v>
      </c>
      <c r="U7" s="25">
        <v>126918</v>
      </c>
      <c r="V7" s="25">
        <v>83.77</v>
      </c>
      <c r="W7" s="25">
        <v>1515.08</v>
      </c>
      <c r="X7" s="25">
        <v>107.39</v>
      </c>
      <c r="Y7" s="25">
        <v>106.73</v>
      </c>
      <c r="Z7" s="25">
        <v>106.91</v>
      </c>
      <c r="AA7" s="25">
        <v>110.02</v>
      </c>
      <c r="AB7" s="25">
        <v>104.33</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517.71</v>
      </c>
      <c r="AU7" s="25">
        <v>521.92999999999995</v>
      </c>
      <c r="AV7" s="25">
        <v>529.71</v>
      </c>
      <c r="AW7" s="25">
        <v>476.82</v>
      </c>
      <c r="AX7" s="25">
        <v>454.61</v>
      </c>
      <c r="AY7" s="25">
        <v>360.96</v>
      </c>
      <c r="AZ7" s="25">
        <v>351.29</v>
      </c>
      <c r="BA7" s="25">
        <v>364.24</v>
      </c>
      <c r="BB7" s="25">
        <v>369.82</v>
      </c>
      <c r="BC7" s="25">
        <v>355.75</v>
      </c>
      <c r="BD7" s="25">
        <v>239.69</v>
      </c>
      <c r="BE7" s="25">
        <v>47.26</v>
      </c>
      <c r="BF7" s="25">
        <v>41.54</v>
      </c>
      <c r="BG7" s="25">
        <v>35.79</v>
      </c>
      <c r="BH7" s="25">
        <v>30.3</v>
      </c>
      <c r="BI7" s="25">
        <v>29.18</v>
      </c>
      <c r="BJ7" s="25">
        <v>239.18</v>
      </c>
      <c r="BK7" s="25">
        <v>236.29</v>
      </c>
      <c r="BL7" s="25">
        <v>238.77</v>
      </c>
      <c r="BM7" s="25">
        <v>218.57</v>
      </c>
      <c r="BN7" s="25">
        <v>222.45</v>
      </c>
      <c r="BO7" s="25">
        <v>264.86</v>
      </c>
      <c r="BP7" s="25">
        <v>103.86</v>
      </c>
      <c r="BQ7" s="25">
        <v>103.36</v>
      </c>
      <c r="BR7" s="25">
        <v>102.49</v>
      </c>
      <c r="BS7" s="25">
        <v>106.17</v>
      </c>
      <c r="BT7" s="25">
        <v>99.78</v>
      </c>
      <c r="BU7" s="25">
        <v>101.89</v>
      </c>
      <c r="BV7" s="25">
        <v>104.33</v>
      </c>
      <c r="BW7" s="25">
        <v>98.85</v>
      </c>
      <c r="BX7" s="25">
        <v>101.78</v>
      </c>
      <c r="BY7" s="25">
        <v>100.33</v>
      </c>
      <c r="BZ7" s="25">
        <v>97.59</v>
      </c>
      <c r="CA7" s="25">
        <v>187.74</v>
      </c>
      <c r="CB7" s="25">
        <v>188.53</v>
      </c>
      <c r="CC7" s="25">
        <v>190.72</v>
      </c>
      <c r="CD7" s="25">
        <v>184.2</v>
      </c>
      <c r="CE7" s="25">
        <v>202.94</v>
      </c>
      <c r="CF7" s="25">
        <v>156.32</v>
      </c>
      <c r="CG7" s="25">
        <v>157.4</v>
      </c>
      <c r="CH7" s="25">
        <v>162.61000000000001</v>
      </c>
      <c r="CI7" s="25">
        <v>163.94</v>
      </c>
      <c r="CJ7" s="25">
        <v>169.31</v>
      </c>
      <c r="CK7" s="25">
        <v>181.66</v>
      </c>
      <c r="CL7" s="25">
        <v>75.06</v>
      </c>
      <c r="CM7" s="25">
        <v>74.69</v>
      </c>
      <c r="CN7" s="25">
        <v>74.56</v>
      </c>
      <c r="CO7" s="25">
        <v>74.73</v>
      </c>
      <c r="CP7" s="25">
        <v>73.77</v>
      </c>
      <c r="CQ7" s="25">
        <v>63.23</v>
      </c>
      <c r="CR7" s="25">
        <v>62.59</v>
      </c>
      <c r="CS7" s="25">
        <v>61.81</v>
      </c>
      <c r="CT7" s="25">
        <v>62.35</v>
      </c>
      <c r="CU7" s="25">
        <v>62.69</v>
      </c>
      <c r="CV7" s="25">
        <v>60.21</v>
      </c>
      <c r="CW7" s="25">
        <v>92.57</v>
      </c>
      <c r="CX7" s="25">
        <v>93.14</v>
      </c>
      <c r="CY7" s="25">
        <v>93.03</v>
      </c>
      <c r="CZ7" s="25">
        <v>92.77</v>
      </c>
      <c r="DA7" s="25">
        <v>92.93</v>
      </c>
      <c r="DB7" s="25">
        <v>89.35</v>
      </c>
      <c r="DC7" s="25">
        <v>89.7</v>
      </c>
      <c r="DD7" s="25">
        <v>89.24</v>
      </c>
      <c r="DE7" s="25">
        <v>88.71</v>
      </c>
      <c r="DF7" s="25">
        <v>88.32</v>
      </c>
      <c r="DG7" s="25">
        <v>89.21</v>
      </c>
      <c r="DH7" s="25">
        <v>52.34</v>
      </c>
      <c r="DI7" s="25">
        <v>53.67</v>
      </c>
      <c r="DJ7" s="25">
        <v>55.31</v>
      </c>
      <c r="DK7" s="25">
        <v>56.08</v>
      </c>
      <c r="DL7" s="25">
        <v>57.2</v>
      </c>
      <c r="DM7" s="25">
        <v>49.62</v>
      </c>
      <c r="DN7" s="25">
        <v>50.5</v>
      </c>
      <c r="DO7" s="25">
        <v>51.28</v>
      </c>
      <c r="DP7" s="25">
        <v>51.95</v>
      </c>
      <c r="DQ7" s="25">
        <v>52.55</v>
      </c>
      <c r="DR7" s="25">
        <v>52.41</v>
      </c>
      <c r="DS7" s="25">
        <v>13.33</v>
      </c>
      <c r="DT7" s="25">
        <v>16.82</v>
      </c>
      <c r="DU7" s="25">
        <v>22.24</v>
      </c>
      <c r="DV7" s="25">
        <v>25.67</v>
      </c>
      <c r="DW7" s="25">
        <v>29</v>
      </c>
      <c r="DX7" s="25">
        <v>19.510000000000002</v>
      </c>
      <c r="DY7" s="25">
        <v>21.19</v>
      </c>
      <c r="DZ7" s="25">
        <v>22.64</v>
      </c>
      <c r="EA7" s="25">
        <v>24.49</v>
      </c>
      <c r="EB7" s="25">
        <v>25.85</v>
      </c>
      <c r="EC7" s="25">
        <v>26.78</v>
      </c>
      <c r="ED7" s="25">
        <v>0.42</v>
      </c>
      <c r="EE7" s="25">
        <v>0.61</v>
      </c>
      <c r="EF7" s="25">
        <v>0.18</v>
      </c>
      <c r="EG7" s="25">
        <v>0.34</v>
      </c>
      <c r="EH7" s="25">
        <v>0.34</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棚原　久規</cp:lastModifiedBy>
  <cp:lastPrinted>2026-01-22T00:04:53Z</cp:lastPrinted>
  <dcterms:created xsi:type="dcterms:W3CDTF">2025-12-12T09:25:36Z</dcterms:created>
  <dcterms:modified xsi:type="dcterms:W3CDTF">2026-01-22T06:17:18Z</dcterms:modified>
  <cp:category/>
</cp:coreProperties>
</file>