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水道政策課\３．企画経営係\１．企画経営\１．経営計画（経営戦略）・経営分析等\１．経営比較分析表\１．水道事業\R4\"/>
    </mc:Choice>
  </mc:AlternateContent>
  <xr:revisionPtr revIDLastSave="0" documentId="13_ncr:1_{86581241-E811-47F4-AEF5-3B5CE46FAD9F}" xr6:coauthVersionLast="47" xr6:coauthVersionMax="47" xr10:uidLastSave="{00000000-0000-0000-0000-000000000000}"/>
  <workbookProtection workbookAlgorithmName="SHA-512" workbookHashValue="2MJZn/8tCykSTR0516mEYxqzFwuvSawYUo46Vi8jKiHRGRfw0qir0/3U9+Vn40mMzsCrIWuNAmj57HYlUq6cow==" workbookSaltValue="V88KJg5FsXBgx6p4ZTJRC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BB10" i="4"/>
  <c r="AT10" i="4"/>
  <c r="AL10" i="4"/>
  <c r="W10"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<sst xmlns="http://schemas.openxmlformats.org/spreadsheetml/2006/main" count="228" uniqueCount="114">
  <si>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</si>
  <si>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</si>
  <si>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</si>
  <si>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</si>
  <si>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</si>
  <si>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</si>
  <si>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</si>
  <si>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</si>
  <si>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</si>
  <si>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</si>
  <si>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</si>
  <si>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</si>
  <si>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</si>
  <si>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</si>
  <si>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</si>
  <si>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</si>
  <si>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</si>
  <si>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</si>
  <si>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</si>
  <si>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</si>
  <si>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</si>
  <si>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</si>
  <si>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</si>
  <si>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</si>
  <si>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</si>
  <si>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</si>
  <si>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</si>
  <si>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</si>
  <si>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</si>
  <si>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</si>
  <si>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</si>
  <si>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</si>
  <si>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</si>
  <si>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</si>
  <si>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</si>
  <si>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</si>
  <si>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</si>
  <si>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</si>
  <si>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</si>
  <si>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</si>
  <si>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</si>
  <si>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</si>
  <si>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</si>
  <si>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</si>
  <si>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</si>
  <si>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</si>
  <si>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</si>
  <si>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</si>
  <si>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</si>
  <si>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</si>
  <si>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</si>
  <si>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</si>
  <si>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</si>
  <si>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</si>
  <si>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</si>
  <si>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</si>
  <si>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</si>
  <si>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</si>
  <si>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</si>
  <si>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</si>
  <si>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</si>
  <si>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</si>
  <si>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</si>
  <si>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</si>
  <si>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</si>
  <si>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</si>
  <si>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</si>
  <si>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</si>
  <si>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</si>
  <si>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</si>
  <si>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</si>
  <si>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</si>
  <si>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</si>
  <si>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</si>
  <si>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</si>
  <si>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</si>
  <si>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</si>
  <si>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</si>
  <si>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</si>
  <si>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</si>
  <si>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</si>
  <si>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</si>
  <si>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</si>
  <si>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</si>
  <si>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</si>
  <si>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</si>
  <si>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</si>
  <si>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</si>
  <si>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</si>
  <si>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</si>
  <si>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</si>
  <si>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</si>
  <si>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</si>
  <si>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</si>
  <si>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</si>
  <si>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</si>
  <si>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</si>
  <si>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</si>
  <si>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</si>
  <si>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</si>
  <si>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</si>
  <si>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</si>
  <si>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</si>
  <si>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</si>
  <si>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</si>
  <si>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</si>
  <si>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</si>
  <si>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</si>
  <si>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</si>
  <si>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</si>
  <si>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</si>
  <si>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は給水面積が県内３番目に広く、管路総延長は２番目に長いなど、県内の類似事業体と比較して配水管使用効率は低くなるが、経常収支比率や料金回収率は１００％を上回るなど経営の健全性・効率性は概ね良好な数値となっている。
しかし、老朽化の状況については、類似団体同様に老朽化が進んでおり、特に管路経年化率の近年の伸び率が平均値よりも上回っていることを踏まえると、アセットマネジメントを踏まえた施設更新（耐震化）計画の推進が必要となる。
また、施設の老朽化に対応するため、適切な料金水準の検討・企業債の活用・事業運営の効率化などを図り、水道事業経営の持続性の確保に取り組む必要もある。そのため、平成30年度に策定した経営戦略について、施設更新計画を踏まえた見直しを令和７年度までに行うこととし、経営戦略に基づいた効率的な事業運営を行っていく。</t>
    <phoneticPr fontId="4"/>
  </si>
  <si>
    <t>①経常収支比率は健全な経営状況にあるものの、類似団体平均値と比べて低いことが恒常化している。
②累積欠損金比率は0％を下回り、健全な状態にある。
③流動比率は類似団体平均値よりも高く、100％を上回り短期的な債務に対する支払い能力は健全な状態にある。
④企業債残高対給水収益比率は、類似団体平均値より低い比率となっている。近年は新たな企業債の発行はなく、企業債残高は年々減少しているが、今後は施設の更新費用の確保が課題となることをふまえ、企業債の活用を検討している。
⑤料金回収率は対前年度で見ると２年連続で減少が続いている。対前年度で供給単価は増加しているものの、供給単価の伸びに比し、給水原価の伸び率が大きいことが原因となっている。事業運営の効率化など給水に必要な水道料金水準の確保（料金改定）に取り組む必要がある。
⑥給水原価は依然として類似団体平均値に比べて高い。昨年度より上昇した原因として有収率の向上を図るため給水管路の更新工事を重点的に行ったためであり、また、費用の約53％を占めている受水費が全国平均より高いことも要因にあると考えている。
⑦施設利用率は横ばいで推移しているものの、類似団体平均値に比べ高い傾向を維持していることから、施設の利用状況や規模は適正である。
⑧有収率は全国平均や類似団体平均値より高い水準にある。近年の漏水対策が功を奏した形であり、今後も効果的に漏水を発見し早期修繕を図るなど、有収率の維持及び向上に努める。</t>
    <phoneticPr fontId="4"/>
  </si>
  <si>
    <t>①有形固定資産減価償却率は50％以上で推移し、類似団体平均値より高い状態が続いていることから、施設・設備の老朽化が進み、修繕コスト及び更新費用の増加が予測されている。
②管路経年化率は、これまでは類似団体平均値より低い状態であったが、近年の伸び率が平均値の伸び率を上回りほぼ同値となっている。布設から３０年以上経過した管路が順次法廷耐用年数を迎えていくため、増加傾向で推移することが見込まれており、老朽管路の更新を計画的に行っていく必要がある。
③管路更新率は、類似団体平均値よりも大幅に低い。管路の更新は国庫補助採択に大きく影響されることから財源確保が課題となっており、低い管路更新率の状況が続いている。その対応として、企業債の活用を検討するなど、老朽管路の更新を着実に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</si>
</sst>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0.83</c:v>
                </c:pt>
                <c:pt idx="2">
                  <c:v>0.42</c:v>
                </c:pt>
                <c:pt idx="3">
                  <c:v>0.61</c:v>
                </c:pt>
                <c:pt idx="4">
                  <c:v>0.18</c:v>
                </c:pt>
              </c:numCache>
            </c:numRef>
          </c:val>
          <c:extLst>
            <c:ext xmlns:c16="http://schemas.microsoft.com/office/drawing/2014/chart" uri="{C3380CC4-5D6E-409C-BE32-E72D297353CC}">
              <c16:uniqueId val="{00000000-7AC6-42F1-9172-62A9EBBC18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AC6-42F1-9172-62A9EBBC18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73.040000000000006</c:v>
                </c:pt>
                <c:pt idx="1">
                  <c:v>73.31</c:v>
                </c:pt>
                <c:pt idx="2">
                  <c:v>75.06</c:v>
                </c:pt>
                <c:pt idx="3">
                  <c:v>74.69</c:v>
                </c:pt>
                <c:pt idx="4">
                  <c:v>74.56</c:v>
                </c:pt>
              </c:numCache>
            </c:numRef>
          </c:val>
          <c:extLst>
            <c:ext xmlns:c16="http://schemas.microsoft.com/office/drawing/2014/chart" uri="{C3380CC4-5D6E-409C-BE32-E72D297353CC}">
              <c16:uniqueId val="{00000000-CB7E-49E9-898B-153ABE1C40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CB7E-49E9-898B-153ABE1C40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91.7</c:v>
                </c:pt>
                <c:pt idx="1">
                  <c:v>92.67</c:v>
                </c:pt>
                <c:pt idx="2">
                  <c:v>92.57</c:v>
                </c:pt>
                <c:pt idx="3">
                  <c:v>93.14</c:v>
                </c:pt>
                <c:pt idx="4">
                  <c:v>93.03</c:v>
                </c:pt>
              </c:numCache>
            </c:numRef>
          </c:val>
          <c:extLst>
            <c:ext xmlns:c16="http://schemas.microsoft.com/office/drawing/2014/chart" uri="{C3380CC4-5D6E-409C-BE32-E72D297353CC}">
              <c16:uniqueId val="{00000000-14A4-4BEE-BAAF-05F9F44B68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14A4-4BEE-BAAF-05F9F44B68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105.93</c:v>
                </c:pt>
                <c:pt idx="1">
                  <c:v>107.02</c:v>
                </c:pt>
                <c:pt idx="2">
                  <c:v>107.39</c:v>
                </c:pt>
                <c:pt idx="3">
                  <c:v>106.73</c:v>
                </c:pt>
                <c:pt idx="4">
                  <c:v>106.91</c:v>
                </c:pt>
              </c:numCache>
            </c:numRef>
          </c:val>
          <c:extLst>
            <c:ext xmlns:c16="http://schemas.microsoft.com/office/drawing/2014/chart" uri="{C3380CC4-5D6E-409C-BE32-E72D297353CC}">
              <c16:uniqueId val="{00000000-7EF6-4F82-BE87-256FEC988A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EF6-4F82-BE87-256FEC988A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52.28</c:v>
                </c:pt>
                <c:pt idx="1">
                  <c:v>51.11</c:v>
                </c:pt>
                <c:pt idx="2">
                  <c:v>52.34</c:v>
                </c:pt>
                <c:pt idx="3">
                  <c:v>53.67</c:v>
                </c:pt>
                <c:pt idx="4">
                  <c:v>55.31</c:v>
                </c:pt>
              </c:numCache>
            </c:numRef>
          </c:val>
          <c:extLst>
            <c:ext xmlns:c16="http://schemas.microsoft.com/office/drawing/2014/chart" uri="{C3380CC4-5D6E-409C-BE32-E72D297353CC}">
              <c16:uniqueId val="{00000000-B229-4142-8F23-39190F637B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229-4142-8F23-39190F637B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6.66</c:v>
                </c:pt>
                <c:pt idx="1">
                  <c:v>10.96</c:v>
                </c:pt>
                <c:pt idx="2">
                  <c:v>13.33</c:v>
                </c:pt>
                <c:pt idx="3">
                  <c:v>16.82</c:v>
                </c:pt>
                <c:pt idx="4">
                  <c:v>22.24</c:v>
                </c:pt>
              </c:numCache>
            </c:numRef>
          </c:val>
          <c:extLst>
            <c:ext xmlns:c16="http://schemas.microsoft.com/office/drawing/2014/chart" uri="{C3380CC4-5D6E-409C-BE32-E72D297353CC}">
              <c16:uniqueId val="{00000000-628F-4CBD-B31C-832C6668BF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628F-4CBD-B31C-832C6668BF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8-4D8E-82F9-DDD0A05F95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2B8-4D8E-82F9-DDD0A05F95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596.36</c:v>
                </c:pt>
                <c:pt idx="1">
                  <c:v>580.85</c:v>
                </c:pt>
                <c:pt idx="2">
                  <c:v>517.71</c:v>
                </c:pt>
                <c:pt idx="3">
                  <c:v>521.92999999999995</c:v>
                </c:pt>
                <c:pt idx="4">
                  <c:v>529.71</c:v>
                </c:pt>
              </c:numCache>
            </c:numRef>
          </c:val>
          <c:extLst>
            <c:ext xmlns:c16="http://schemas.microsoft.com/office/drawing/2014/chart" uri="{C3380CC4-5D6E-409C-BE32-E72D297353CC}">
              <c16:uniqueId val="{00000000-F48C-4CB7-91F5-4F0668DFC6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F48C-4CB7-91F5-4F0668DFC6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60.38</c:v>
                </c:pt>
                <c:pt idx="1">
                  <c:v>53.54</c:v>
                </c:pt>
                <c:pt idx="2">
                  <c:v>47.26</c:v>
                </c:pt>
                <c:pt idx="3">
                  <c:v>41.54</c:v>
                </c:pt>
                <c:pt idx="4">
                  <c:v>35.79</c:v>
                </c:pt>
              </c:numCache>
            </c:numRef>
          </c:val>
          <c:extLst>
            <c:ext xmlns:c16="http://schemas.microsoft.com/office/drawing/2014/chart" uri="{C3380CC4-5D6E-409C-BE32-E72D297353CC}">
              <c16:uniqueId val="{00000000-DE08-4617-B83E-E714863846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DE08-4617-B83E-E714863846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101.69</c:v>
                </c:pt>
                <c:pt idx="1">
                  <c:v>102.7</c:v>
                </c:pt>
                <c:pt idx="2">
                  <c:v>103.86</c:v>
                </c:pt>
                <c:pt idx="3">
                  <c:v>103.36</c:v>
                </c:pt>
                <c:pt idx="4">
                  <c:v>102.49</c:v>
                </c:pt>
              </c:numCache>
            </c:numRef>
          </c:val>
          <c:extLst>
            <c:ext xmlns:c16="http://schemas.microsoft.com/office/drawing/2014/chart" uri="{C3380CC4-5D6E-409C-BE32-E72D297353CC}">
              <c16:uniqueId val="{00000000-2A85-423F-B5F7-C7E3EB4B9F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2A85-423F-B5F7-C7E3EB4B9F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192.52</c:v>
                </c:pt>
                <c:pt idx="1">
                  <c:v>191.42</c:v>
                </c:pt>
                <c:pt idx="2">
                  <c:v>187.74</c:v>
                </c:pt>
                <c:pt idx="3">
                  <c:v>188.53</c:v>
                </c:pt>
                <c:pt idx="4">
                  <c:v>190.72</c:v>
                </c:pt>
              </c:numCache>
            </c:numRef>
          </c:val>
          <c:extLst>
            <c:ext xmlns:c16="http://schemas.microsoft.com/office/drawing/2014/chart" uri="{C3380CC4-5D6E-409C-BE32-E72D297353CC}">
              <c16:uniqueId val="{00000000-7D6D-4941-A3EB-5F68ADAFF2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7D6D-4941-A3EB-5F68ADAFF2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Normal="100" workbookViewId="0">
      <selection activeCell="BD59" sqref="BD59"/>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沖縄県　うるま市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125973</v>
      </c>
      <c r="AM8" s="45"/>
      <c r="AN8" s="45"/>
      <c r="AO8" s="45"/>
      <c r="AP8" s="45"/>
      <c r="AQ8" s="45"/>
      <c r="AR8" s="45"/>
      <c r="AS8" s="45"/>
      <c r="AT8" s="46">
        <f>データ!$S$6</f>
        <v>87.02</v>
      </c>
      <c r="AU8" s="47"/>
      <c r="AV8" s="47"/>
      <c r="AW8" s="47"/>
      <c r="AX8" s="47"/>
      <c r="AY8" s="47"/>
      <c r="AZ8" s="47"/>
      <c r="BA8" s="47"/>
      <c r="BB8" s="48">
        <f>データ!$T$6</f>
        <v>1447.63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88.17</v>
      </c>
      <c r="J10" s="47"/>
      <c r="K10" s="47"/>
      <c r="L10" s="47"/>
      <c r="M10" s="47"/>
      <c r="N10" s="47"/>
      <c r="O10" s="81"/>
      <c r="P10" s="48">
        <f>データ!$P$6</f>
        <v>99.98</v>
      </c>
      <c r="Q10" s="48"/>
      <c r="R10" s="48"/>
      <c r="S10" s="48"/>
      <c r="T10" s="48"/>
      <c r="U10" s="48"/>
      <c r="V10" s="48"/>
      <c r="W10" s="45">
        <f>データ!$Q$6</f>
        <v>3562</v>
      </c>
      <c r="X10" s="45"/>
      <c r="Y10" s="45"/>
      <c r="Z10" s="45"/>
      <c r="AA10" s="45"/>
      <c r="AB10" s="45"/>
      <c r="AC10" s="45"/>
      <c r="AD10" s="2"/>
      <c r="AE10" s="2"/>
      <c r="AF10" s="2"/>
      <c r="AG10" s="2"/>
      <c r="AH10" s="2"/>
      <c r="AI10" s="2"/>
      <c r="AJ10" s="2"/>
      <c r="AK10" s="2"/>
      <c r="AL10" s="45">
        <f>データ!$U$6</f>
        <v>126004</v>
      </c>
      <c r="AM10" s="45"/>
      <c r="AN10" s="45"/>
      <c r="AO10" s="45"/>
      <c r="AP10" s="45"/>
      <c r="AQ10" s="45"/>
      <c r="AR10" s="45"/>
      <c r="AS10" s="45"/>
      <c r="AT10" s="46">
        <f>データ!$V$6</f>
        <v>83.77</v>
      </c>
      <c r="AU10" s="47"/>
      <c r="AV10" s="47"/>
      <c r="AW10" s="47"/>
      <c r="AX10" s="47"/>
      <c r="AY10" s="47"/>
      <c r="AZ10" s="47"/>
      <c r="BA10" s="47"/>
      <c r="BB10" s="48">
        <f>データ!$W$6</f>
        <v>1504.17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zSExTQLRbORLwVBtVOnXPVe4gvsA4SBtcP7kR5PZ8aF7VYjEPYQUmmEAnVMLzlJJ9Yhwt0bAVCUNvHeWv7klQ==" saltValue="OM7dpISMuNjBuTUE7Pn1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472131</v>
      </c>
      <c r="D6" s="20">
        <f t="shared" si="3"/>
        <v>46</v>
      </c>
      <c r="E6" s="20">
        <f t="shared" si="3"/>
        <v>1</v>
      </c>
      <c r="F6" s="20">
        <f t="shared" si="3"/>
        <v>0</v>
      </c>
      <c r="G6" s="20">
        <f t="shared" si="3"/>
        <v>1</v>
      </c>
      <c r="H6" s="20" t="str">
        <f t="shared" si="3"/>
        <v>沖縄県　うるま市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88.17</v>
      </c>
      <c r="P6" s="21">
        <f t="shared" si="3"/>
        <v>99.98</v>
      </c>
      <c r="Q6" s="21">
        <f t="shared" si="3"/>
        <v>3562</v>
      </c>
      <c r="R6" s="21">
        <f t="shared" si="3"/>
        <v>125973</v>
      </c>
      <c r="S6" s="21">
        <f t="shared" si="3"/>
        <v>87.02</v>
      </c>
      <c r="T6" s="21">
        <f t="shared" si="3"/>
        <v>1447.63</v>
      </c>
      <c r="U6" s="21">
        <f t="shared" si="3"/>
        <v>126004</v>
      </c>
      <c r="V6" s="21">
        <f t="shared" si="3"/>
        <v>83.77</v>
      </c>
      <c r="W6" s="21">
        <f t="shared" si="3"/>
        <v>1504.17</v>
      </c>
      <c r="X6" s="22">
        <f>IF(X7="",NA(),X7)</f>
        <v>105.93</v>
      </c>
      <c r="Y6" s="22">
        <f t="shared" ref="Y6:AG6" si="4">IF(Y7="",NA(),Y7)</f>
        <v>107.02</v>
      </c>
      <c r="Z6" s="22">
        <f t="shared" si="4"/>
        <v>107.39</v>
      </c>
      <c r="AA6" s="22">
        <f t="shared" si="4"/>
        <v>106.73</v>
      </c>
      <c r="AB6" s="22">
        <f t="shared" si="4"/>
        <v>106.91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596.36</v>
      </c>
      <c r="AU6" s="22">
        <f t="shared" ref="AU6:BC6" si="6">IF(AU7="",NA(),AU7)</f>
        <v>580.85</v>
      </c>
      <c r="AV6" s="22">
        <f t="shared" si="6"/>
        <v>517.71</v>
      </c>
      <c r="AW6" s="22">
        <f t="shared" si="6"/>
        <v>521.92999999999995</v>
      </c>
      <c r="AX6" s="22">
        <f t="shared" si="6"/>
        <v>529.71</v>
      </c>
      <c r="AY6" s="22">
        <f t="shared" si="6"/>
        <v>335.6</v>
      </c>
      <c r="AZ6" s="22">
        <f t="shared" si="6"/>
        <v>358.91</v>
      </c>
      <c r="BA6" s="22">
        <f t="shared" si="6"/>
        <v>360.96</v>
      </c>
      <c r="BB6" s="22">
        <f t="shared" si="6"/>
        <v>351.29</v>
      </c>
      <c r="BC6" s="22">
        <f t="shared" si="6"/>
        <v>364.24</v>
      </c>
      <c r="BD6" s="21" t="str">
        <f>IF(BD7="","",IF(BD7="-","【-】","【"&amp;SUBSTITUTE(TEXT(BD7,"#,##0.00"),"-","△")&amp;"】"))</f>
        <v>【252.29】</v>
      </c>
      <c r="BE6" s="22">
        <f>IF(BE7="",NA(),BE7)</f>
        <v>60.38</v>
      </c>
      <c r="BF6" s="22">
        <f t="shared" ref="BF6:BN6" si="7">IF(BF7="",NA(),BF7)</f>
        <v>53.54</v>
      </c>
      <c r="BG6" s="22">
        <f t="shared" si="7"/>
        <v>47.26</v>
      </c>
      <c r="BH6" s="22">
        <f t="shared" si="7"/>
        <v>41.54</v>
      </c>
      <c r="BI6" s="22">
        <f t="shared" si="7"/>
        <v>35.79</v>
      </c>
      <c r="BJ6" s="22">
        <f t="shared" si="7"/>
        <v>258.26</v>
      </c>
      <c r="BK6" s="22">
        <f t="shared" si="7"/>
        <v>247.27</v>
      </c>
      <c r="BL6" s="22">
        <f t="shared" si="7"/>
        <v>239.18</v>
      </c>
      <c r="BM6" s="22">
        <f t="shared" si="7"/>
        <v>236.29</v>
      </c>
      <c r="BN6" s="22">
        <f t="shared" si="7"/>
        <v>238.77</v>
      </c>
      <c r="BO6" s="21" t="str">
        <f>IF(BO7="","",IF(BO7="-","【-】","【"&amp;SUBSTITUTE(TEXT(BO7,"#,##0.00"),"-","△")&amp;"】"))</f>
        <v>【268.07】</v>
      </c>
      <c r="BP6" s="22">
        <f>IF(BP7="",NA(),BP7)</f>
        <v>101.69</v>
      </c>
      <c r="BQ6" s="22">
        <f t="shared" ref="BQ6:BY6" si="8">IF(BQ7="",NA(),BQ7)</f>
        <v>102.7</v>
      </c>
      <c r="BR6" s="22">
        <f t="shared" si="8"/>
        <v>103.86</v>
      </c>
      <c r="BS6" s="22">
        <f t="shared" si="8"/>
        <v>103.36</v>
      </c>
      <c r="BT6" s="22">
        <f t="shared" si="8"/>
        <v>102.49</v>
      </c>
      <c r="BU6" s="22">
        <f t="shared" si="8"/>
        <v>106.07</v>
      </c>
      <c r="BV6" s="22">
        <f t="shared" si="8"/>
        <v>105.34</v>
      </c>
      <c r="BW6" s="22">
        <f t="shared" si="8"/>
        <v>101.89</v>
      </c>
      <c r="BX6" s="22">
        <f t="shared" si="8"/>
        <v>104.33</v>
      </c>
      <c r="BY6" s="22">
        <f t="shared" si="8"/>
        <v>98.85</v>
      </c>
      <c r="BZ6" s="21" t="str">
        <f>IF(BZ7="","",IF(BZ7="-","【-】","【"&amp;SUBSTITUTE(TEXT(BZ7,"#,##0.00"),"-","△")&amp;"】"))</f>
        <v>【97.47】</v>
      </c>
      <c r="CA6" s="22">
        <f>IF(CA7="",NA(),CA7)</f>
        <v>192.52</v>
      </c>
      <c r="CB6" s="22">
        <f t="shared" ref="CB6:CJ6" si="9">IF(CB7="",NA(),CB7)</f>
        <v>191.42</v>
      </c>
      <c r="CC6" s="22">
        <f t="shared" si="9"/>
        <v>187.74</v>
      </c>
      <c r="CD6" s="22">
        <f t="shared" si="9"/>
        <v>188.53</v>
      </c>
      <c r="CE6" s="22">
        <f t="shared" si="9"/>
        <v>190.72</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73.040000000000006</v>
      </c>
      <c r="CM6" s="22">
        <f t="shared" ref="CM6:CU6" si="10">IF(CM7="",NA(),CM7)</f>
        <v>73.31</v>
      </c>
      <c r="CN6" s="22">
        <f t="shared" si="10"/>
        <v>75.06</v>
      </c>
      <c r="CO6" s="22">
        <f t="shared" si="10"/>
        <v>74.69</v>
      </c>
      <c r="CP6" s="22">
        <f t="shared" si="10"/>
        <v>74.56</v>
      </c>
      <c r="CQ6" s="22">
        <f t="shared" si="10"/>
        <v>62.83</v>
      </c>
      <c r="CR6" s="22">
        <f t="shared" si="10"/>
        <v>62.05</v>
      </c>
      <c r="CS6" s="22">
        <f t="shared" si="10"/>
        <v>63.23</v>
      </c>
      <c r="CT6" s="22">
        <f t="shared" si="10"/>
        <v>62.59</v>
      </c>
      <c r="CU6" s="22">
        <f t="shared" si="10"/>
        <v>61.81</v>
      </c>
      <c r="CV6" s="21" t="str">
        <f>IF(CV7="","",IF(CV7="-","【-】","【"&amp;SUBSTITUTE(TEXT(CV7,"#,##0.00"),"-","△")&amp;"】"))</f>
        <v>【59.97】</v>
      </c>
      <c r="CW6" s="22">
        <f>IF(CW7="",NA(),CW7)</f>
        <v>91.7</v>
      </c>
      <c r="CX6" s="22">
        <f t="shared" ref="CX6:DF6" si="11">IF(CX7="",NA(),CX7)</f>
        <v>92.67</v>
      </c>
      <c r="CY6" s="22">
        <f t="shared" si="11"/>
        <v>92.57</v>
      </c>
      <c r="CZ6" s="22">
        <f t="shared" si="11"/>
        <v>93.14</v>
      </c>
      <c r="DA6" s="22">
        <f t="shared" si="11"/>
        <v>93.03</v>
      </c>
      <c r="DB6" s="22">
        <f t="shared" si="11"/>
        <v>88.86</v>
      </c>
      <c r="DC6" s="22">
        <f t="shared" si="11"/>
        <v>89.11</v>
      </c>
      <c r="DD6" s="22">
        <f t="shared" si="11"/>
        <v>89.35</v>
      </c>
      <c r="DE6" s="22">
        <f t="shared" si="11"/>
        <v>89.7</v>
      </c>
      <c r="DF6" s="22">
        <f t="shared" si="11"/>
        <v>89.24</v>
      </c>
      <c r="DG6" s="21" t="str">
        <f>IF(DG7="","",IF(DG7="-","【-】","【"&amp;SUBSTITUTE(TEXT(DG7,"#,##0.00"),"-","△")&amp;"】"))</f>
        <v>【89.76】</v>
      </c>
      <c r="DH6" s="22">
        <f>IF(DH7="",NA(),DH7)</f>
        <v>52.28</v>
      </c>
      <c r="DI6" s="22">
        <f t="shared" ref="DI6:DQ6" si="12">IF(DI7="",NA(),DI7)</f>
        <v>51.11</v>
      </c>
      <c r="DJ6" s="22">
        <f t="shared" si="12"/>
        <v>52.34</v>
      </c>
      <c r="DK6" s="22">
        <f t="shared" si="12"/>
        <v>53.67</v>
      </c>
      <c r="DL6" s="22">
        <f t="shared" si="12"/>
        <v>55.31</v>
      </c>
      <c r="DM6" s="22">
        <f t="shared" si="12"/>
        <v>47.89</v>
      </c>
      <c r="DN6" s="22">
        <f t="shared" si="12"/>
        <v>48.69</v>
      </c>
      <c r="DO6" s="22">
        <f t="shared" si="12"/>
        <v>49.62</v>
      </c>
      <c r="DP6" s="22">
        <f t="shared" si="12"/>
        <v>50.5</v>
      </c>
      <c r="DQ6" s="22">
        <f t="shared" si="12"/>
        <v>51.28</v>
      </c>
      <c r="DR6" s="21" t="str">
        <f>IF(DR7="","",IF(DR7="-","【-】","【"&amp;SUBSTITUTE(TEXT(DR7,"#,##0.00"),"-","△")&amp;"】"))</f>
        <v>【51.51】</v>
      </c>
      <c r="DS6" s="22">
        <f>IF(DS7="",NA(),DS7)</f>
        <v>6.66</v>
      </c>
      <c r="DT6" s="22">
        <f t="shared" ref="DT6:EB6" si="13">IF(DT7="",NA(),DT7)</f>
        <v>10.96</v>
      </c>
      <c r="DU6" s="22">
        <f t="shared" si="13"/>
        <v>13.33</v>
      </c>
      <c r="DV6" s="22">
        <f t="shared" si="13"/>
        <v>16.82</v>
      </c>
      <c r="DW6" s="22">
        <f t="shared" si="13"/>
        <v>22.24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0.81</v>
      </c>
      <c r="EE6" s="22">
        <f t="shared" ref="EE6:EM6" si="14">IF(EE7="",NA(),EE7)</f>
        <v>0.83</v>
      </c>
      <c r="EF6" s="22">
        <f t="shared" si="14"/>
        <v>0.42</v>
      </c>
      <c r="EG6" s="22">
        <f t="shared" si="14"/>
        <v>0.61</v>
      </c>
      <c r="EH6" s="22">
        <f t="shared" si="14"/>
        <v>0.18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472131</v>
      </c>
      <c r="D7" s="24">
        <v>46</v>
      </c>
      <c r="E7" s="24">
        <v>1</v>
      </c>
      <c r="F7" s="24">
        <v>0</v>
      </c>
      <c r="G7" s="24">
        <v>1</v>
      </c>
      <c r="H7" s="24" t="s">
        <v>93</v>
      </c>
      <c r="I7" s="24" t="s">
        <v>94</v>
      </c>
      <c r="J7" s="24" t="s">
        <v>95</v>
      </c>
      <c r="K7" s="24" t="s">
        <v>96</v>
      </c>
      <c r="L7" s="24" t="s">
        <v>97</v>
      </c>
      <c r="M7" s="24" t="s">
        <v>98</v>
      </c>
      <c r="N7" s="25" t="s">
        <v>99</v>
      </c>
      <c r="O7" s="25">
        <v>88.17</v>
      </c>
      <c r="P7" s="25">
        <v>99.98</v>
      </c>
      <c r="Q7" s="25">
        <v>3562</v>
      </c>
      <c r="R7" s="25">
        <v>125973</v>
      </c>
      <c r="S7" s="25">
        <v>87.02</v>
      </c>
      <c r="T7" s="25">
        <v>1447.63</v>
      </c>
      <c r="U7" s="25">
        <v>126004</v>
      </c>
      <c r="V7" s="25">
        <v>83.77</v>
      </c>
      <c r="W7" s="25">
        <v>1504.17</v>
      </c>
      <c r="X7" s="25">
        <v>105.93</v>
      </c>
      <c r="Y7" s="25">
        <v>107.02</v>
      </c>
      <c r="Z7" s="25">
        <v>107.39</v>
      </c>
      <c r="AA7" s="25">
        <v>106.73</v>
      </c>
      <c r="AB7" s="25">
        <v>106.91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596.36</v>
      </c>
      <c r="AU7" s="25">
        <v>580.85</v>
      </c>
      <c r="AV7" s="25">
        <v>517.71</v>
      </c>
      <c r="AW7" s="25">
        <v>521.92999999999995</v>
      </c>
      <c r="AX7" s="25">
        <v>529.71</v>
      </c>
      <c r="AY7" s="25">
        <v>335.6</v>
      </c>
      <c r="AZ7" s="25">
        <v>358.91</v>
      </c>
      <c r="BA7" s="25">
        <v>360.96</v>
      </c>
      <c r="BB7" s="25">
        <v>351.29</v>
      </c>
      <c r="BC7" s="25">
        <v>364.24</v>
      </c>
      <c r="BD7" s="25">
        <v>252.29</v>
      </c>
      <c r="BE7" s="25">
        <v>60.38</v>
      </c>
      <c r="BF7" s="25">
        <v>53.54</v>
      </c>
      <c r="BG7" s="25">
        <v>47.26</v>
      </c>
      <c r="BH7" s="25">
        <v>41.54</v>
      </c>
      <c r="BI7" s="25">
        <v>35.79</v>
      </c>
      <c r="BJ7" s="25">
        <v>258.26</v>
      </c>
      <c r="BK7" s="25">
        <v>247.27</v>
      </c>
      <c r="BL7" s="25">
        <v>239.18</v>
      </c>
      <c r="BM7" s="25">
        <v>236.29</v>
      </c>
      <c r="BN7" s="25">
        <v>238.77</v>
      </c>
      <c r="BO7" s="25">
        <v>268.07</v>
      </c>
      <c r="BP7" s="25">
        <v>101.69</v>
      </c>
      <c r="BQ7" s="25">
        <v>102.7</v>
      </c>
      <c r="BR7" s="25">
        <v>103.86</v>
      </c>
      <c r="BS7" s="25">
        <v>103.36</v>
      </c>
      <c r="BT7" s="25">
        <v>102.49</v>
      </c>
      <c r="BU7" s="25">
        <v>106.07</v>
      </c>
      <c r="BV7" s="25">
        <v>105.34</v>
      </c>
      <c r="BW7" s="25">
        <v>101.89</v>
      </c>
      <c r="BX7" s="25">
        <v>104.33</v>
      </c>
      <c r="BY7" s="25">
        <v>98.85</v>
      </c>
      <c r="BZ7" s="25">
        <v>97.47</v>
      </c>
      <c r="CA7" s="25">
        <v>192.52</v>
      </c>
      <c r="CB7" s="25">
        <v>191.42</v>
      </c>
      <c r="CC7" s="25">
        <v>187.74</v>
      </c>
      <c r="CD7" s="25">
        <v>188.53</v>
      </c>
      <c r="CE7" s="25">
        <v>190.72</v>
      </c>
      <c r="CF7" s="25">
        <v>159.22</v>
      </c>
      <c r="CG7" s="25">
        <v>159.6</v>
      </c>
      <c r="CH7" s="25">
        <v>156.32</v>
      </c>
      <c r="CI7" s="25">
        <v>157.4</v>
      </c>
      <c r="CJ7" s="25">
        <v>162.61000000000001</v>
      </c>
      <c r="CK7" s="25">
        <v>174.75</v>
      </c>
      <c r="CL7" s="25">
        <v>73.040000000000006</v>
      </c>
      <c r="CM7" s="25">
        <v>73.31</v>
      </c>
      <c r="CN7" s="25">
        <v>75.06</v>
      </c>
      <c r="CO7" s="25">
        <v>74.69</v>
      </c>
      <c r="CP7" s="25">
        <v>74.56</v>
      </c>
      <c r="CQ7" s="25">
        <v>62.83</v>
      </c>
      <c r="CR7" s="25">
        <v>62.05</v>
      </c>
      <c r="CS7" s="25">
        <v>63.23</v>
      </c>
      <c r="CT7" s="25">
        <v>62.59</v>
      </c>
      <c r="CU7" s="25">
        <v>61.81</v>
      </c>
      <c r="CV7" s="25">
        <v>59.97</v>
      </c>
      <c r="CW7" s="25">
        <v>91.7</v>
      </c>
      <c r="CX7" s="25">
        <v>92.67</v>
      </c>
      <c r="CY7" s="25">
        <v>92.57</v>
      </c>
      <c r="CZ7" s="25">
        <v>93.14</v>
      </c>
      <c r="DA7" s="25">
        <v>93.03</v>
      </c>
      <c r="DB7" s="25">
        <v>88.86</v>
      </c>
      <c r="DC7" s="25">
        <v>89.11</v>
      </c>
      <c r="DD7" s="25">
        <v>89.35</v>
      </c>
      <c r="DE7" s="25">
        <v>89.7</v>
      </c>
      <c r="DF7" s="25">
        <v>89.24</v>
      </c>
      <c r="DG7" s="25">
        <v>89.76</v>
      </c>
      <c r="DH7" s="25">
        <v>52.28</v>
      </c>
      <c r="DI7" s="25">
        <v>51.11</v>
      </c>
      <c r="DJ7" s="25">
        <v>52.34</v>
      </c>
      <c r="DK7" s="25">
        <v>53.67</v>
      </c>
      <c r="DL7" s="25">
        <v>55.31</v>
      </c>
      <c r="DM7" s="25">
        <v>47.89</v>
      </c>
      <c r="DN7" s="25">
        <v>48.69</v>
      </c>
      <c r="DO7" s="25">
        <v>49.62</v>
      </c>
      <c r="DP7" s="25">
        <v>50.5</v>
      </c>
      <c r="DQ7" s="25">
        <v>51.28</v>
      </c>
      <c r="DR7" s="25">
        <v>51.51</v>
      </c>
      <c r="DS7" s="25">
        <v>6.66</v>
      </c>
      <c r="DT7" s="25">
        <v>10.96</v>
      </c>
      <c r="DU7" s="25">
        <v>13.33</v>
      </c>
      <c r="DV7" s="25">
        <v>16.82</v>
      </c>
      <c r="DW7" s="25">
        <v>22.24</v>
      </c>
      <c r="DX7" s="25">
        <v>16.899999999999999</v>
      </c>
      <c r="DY7" s="25">
        <v>18.260000000000002</v>
      </c>
      <c r="DZ7" s="25">
        <v>19.510000000000002</v>
      </c>
      <c r="EA7" s="25">
        <v>21.19</v>
      </c>
      <c r="EB7" s="25">
        <v>22.64</v>
      </c>
      <c r="EC7" s="25">
        <v>23.75</v>
      </c>
      <c r="ED7" s="25">
        <v>0.81</v>
      </c>
      <c r="EE7" s="25">
        <v>0.83</v>
      </c>
      <c r="EF7" s="25">
        <v>0.42</v>
      </c>
      <c r="EG7" s="25">
        <v>0.61</v>
      </c>
      <c r="EH7" s="25">
        <v>0.18</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幸定</cp:lastModifiedBy>
  <dcterms:created xsi:type="dcterms:W3CDTF">2023-12-05T01:03:15Z</dcterms:created>
  <dcterms:modified xsi:type="dcterms:W3CDTF">2024-01-30T08:54:03Z</dcterms:modified>
  <cp:category/>
</cp:coreProperties>
</file>