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水道政策課\３．企画経営係\１．企画経営\１．経営計画（経営戦略）・経営分析等\１．経営比較分析表\R6経営比較分析表\起案用\02_下水道事業\"/>
    </mc:Choice>
  </mc:AlternateContent>
  <workbookProtection workbookAlgorithmName="SHA-512" workbookHashValue="ld1otmrgM1kJc64WWf3+78OV4d1FF1ceSfWOJQKz9cgxKbn6Bheg6wAnAy+nV1N2WdKue7R5rMIc73Pxl1N67A==" workbookSaltValue="AUOHpPkru0lLw1yl5ROFzw==" workbookSpinCount="100000" lockStructure="1"/>
  <bookViews>
    <workbookView xWindow="0" yWindow="0" windowWidth="28800" windowHeight="1209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E85" i="4"/>
  <c r="BB10" i="4"/>
  <c r="AT10" i="4"/>
  <c r="P10" i="4"/>
  <c r="AT8" i="4"/>
  <c r="W8" i="4"/>
  <c r="P8" i="4"/>
  <c r="B6"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<sst xmlns="http://schemas.openxmlformats.org/spreadsheetml/2006/main" count="231" uniqueCount="117">
  <si>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</si>
  <si>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</si>
  <si>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</si>
  <si>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</si>
  <si>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</si>
  <si>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</si>
  <si>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</si>
  <si>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</si>
  <si>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</si>
  <si>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</si>
  <si>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</si>
  <si>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</si>
  <si>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</si>
  <si>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</si>
  <si>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</si>
  <si>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</si>
  <si>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</si>
  <si>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</si>
  <si>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</si>
  <si>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</si>
  <si>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</si>
  <si>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</si>
  <si>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</si>
  <si>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</si>
  <si>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</si>
  <si>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</si>
  <si>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</si>
  <si>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</si>
  <si>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</si>
  <si>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</si>
  <si>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</si>
  <si>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</si>
  <si>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</si>
  <si>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</si>
  <si>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</si>
  <si>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</si>
  <si>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</si>
  <si>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</si>
  <si>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</si>
  <si>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</si>
  <si>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</si>
  <si>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</si>
  <si>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</si>
  <si>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</si>
  <si>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</si>
  <si>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</si>
  <si>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</si>
  <si>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</si>
  <si>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</si>
  <si>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</si>
  <si>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</si>
  <si>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</si>
  <si>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</si>
  <si>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</si>
  <si>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</si>
  <si>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</si>
  <si>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</si>
  <si>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</si>
  <si>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</si>
  <si>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</si>
  <si>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</si>
  <si>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</si>
  <si>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</si>
  <si>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</si>
  <si>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</si>
  <si>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</si>
  <si>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</si>
  <si>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</si>
  <si>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</si>
  <si>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</si>
  <si>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</si>
  <si>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</si>
  <si>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</si>
  <si>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</si>
  <si>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</si>
  <si>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</si>
  <si>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</si>
  <si>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</si>
  <si>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</si>
  <si>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</si>
  <si>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</si>
  <si>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</si>
  <si>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</si>
  <si>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</si>
  <si>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</si>
  <si>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</si>
  <si>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</si>
  <si>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</si>
  <si>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</si>
  <si>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</si>
  <si>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</si>
  <si>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</si>
  <si>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</si>
  <si>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</si>
  <si>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</si>
  <si>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</si>
  <si>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うるま市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</si>
  <si>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</si>
  <si>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</si>
  <si>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</si>
  <si>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</si>
  <si>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</si>
  <si>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</si>
  <si>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</si>
  <si>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</si>
  <si>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</si>
  <si>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</si>
  <si>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</si>
  <si>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</si>
  <si>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</si>
  <si>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</si>
  <si>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</si>
  <si>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</si>
  <si>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</si>
  <si>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① 有形固定資産減価償却率は類似団体平均値よりも低い。これは、供用開始が類似団体よりも遅いためであり、今後数年は類似団体平均値よりも低いと予想されるが、減価償却率の伸び率が類似団体平均値よりも大きいことから、近い将来は平均値を上回ることが予想される。
② 管渠老朽化率は2.66％と類似平均値よりは低い。今後は、順次管路が法定耐用年数を迎え、管渠老朽化率は増加していくことが見込まれることから注視する必要がある。
③ 管渠改善率は対前年度で減少し、類似団体平均値よりも低くなっている。今後は、順次管路が法定耐用年数を迎え、管路の老朽化が進行することが見込まれることから、ストックマネジメント計画に基づく修繕・更新計画を行うことが必要となる。
</t>
    <rPh sb="215" eb="219">
      <t>タイゼンネンド</t>
    </rPh>
    <rPh sb="220" eb="222">
      <t>ゲンショウ</t>
    </rPh>
    <rPh sb="234" eb="235">
      <t>ヒク</t>
    </rPh>
    <phoneticPr fontId="4"/>
  </si>
  <si>
    <t xml:space="preserve">本市は、処理区域面積が県内他市と比較し、３番目に広く、処理区域内人口密度は２番目に低いなど、県内の類似事業体と比較して給水原価が高くなる状況である。経常収支比率は100％を上回っているものの、一般会計からの補填によるものであり、経費回収率は70.94％である。
令和４年度に使用料の増額改定を行ったものの、使用料収入の割合が類似団体や近隣市町村と比較してもまだ低く、今後も適切な使用料水準の確保に向けて取り組む必要がある。同時に、収益基盤の強化の観点から水洗化率の向上、施設利用率の改善（不明水対策）など幅広く健全経営及び経営効率化に取り組む必要がある。
　そのため、平成３０年度に策定した経営戦略について、既存の整備計画等を踏まえた見直しを令和６年度に行い改定を行っており、今後は改定後の経営戦略に基づき、経営基盤の強化と財政マネジメントの向上に取り組んでいく。
</t>
    <rPh sb="4" eb="8">
      <t>ショリクイキ</t>
    </rPh>
    <rPh sb="8" eb="10">
      <t>メンセキ</t>
    </rPh>
    <rPh sb="11" eb="13">
      <t>ケンナイ</t>
    </rPh>
    <rPh sb="13" eb="15">
      <t>タシ</t>
    </rPh>
    <rPh sb="16" eb="18">
      <t>ヒカク</t>
    </rPh>
    <rPh sb="21" eb="23">
      <t>バンメ</t>
    </rPh>
    <rPh sb="24" eb="25">
      <t>ヒロ</t>
    </rPh>
    <rPh sb="27" eb="31">
      <t>ショリクイキ</t>
    </rPh>
    <rPh sb="31" eb="32">
      <t>ナイ</t>
    </rPh>
    <rPh sb="32" eb="34">
      <t>ジンコウ</t>
    </rPh>
    <rPh sb="34" eb="36">
      <t>ミツド</t>
    </rPh>
    <rPh sb="38" eb="40">
      <t>バンメ</t>
    </rPh>
    <rPh sb="41" eb="42">
      <t>ヒク</t>
    </rPh>
    <rPh sb="46" eb="48">
      <t>ケンナイ</t>
    </rPh>
    <rPh sb="49" eb="51">
      <t>ルイジ</t>
    </rPh>
    <rPh sb="51" eb="54">
      <t>ジギョウタイ</t>
    </rPh>
    <rPh sb="55" eb="57">
      <t>ヒカク</t>
    </rPh>
    <rPh sb="59" eb="61">
      <t>キュウスイ</t>
    </rPh>
    <rPh sb="61" eb="63">
      <t>ゲンカ</t>
    </rPh>
    <rPh sb="64" eb="65">
      <t>タカ</t>
    </rPh>
    <rPh sb="68" eb="70">
      <t>ジョウキョウ</t>
    </rPh>
    <rPh sb="74" eb="76">
      <t>ケイジョウ</t>
    </rPh>
    <rPh sb="76" eb="78">
      <t>シュウシ</t>
    </rPh>
    <rPh sb="78" eb="80">
      <t>ヒリツ</t>
    </rPh>
    <rPh sb="86" eb="88">
      <t>ウワマワ</t>
    </rPh>
    <rPh sb="96" eb="98">
      <t>イッパン</t>
    </rPh>
    <rPh sb="98" eb="100">
      <t>カイケイ</t>
    </rPh>
    <rPh sb="103" eb="105">
      <t>ホテン</t>
    </rPh>
    <rPh sb="114" eb="116">
      <t>ケイヒ</t>
    </rPh>
    <rPh sb="116" eb="119">
      <t>カイシュウリツ</t>
    </rPh>
    <rPh sb="321" eb="323">
      <t>レイワ</t>
    </rPh>
    <rPh sb="324" eb="326">
      <t>ネンド</t>
    </rPh>
    <rPh sb="329" eb="331">
      <t>カイテイ</t>
    </rPh>
    <rPh sb="332" eb="333">
      <t>オコナ</t>
    </rPh>
    <rPh sb="338" eb="340">
      <t>コンゴ</t>
    </rPh>
    <rPh sb="345" eb="347">
      <t>ケイエイ</t>
    </rPh>
    <rPh sb="347" eb="349">
      <t>センリャク</t>
    </rPh>
    <rPh sb="350" eb="351">
      <t>モト</t>
    </rPh>
    <phoneticPr fontId="4"/>
  </si>
  <si>
    <t xml:space="preserve">① 経常収支比率は100％以上で推移し、収支は黒字であるが、一般会計からの補てん財源で賄い収支バランス（黒字）を維持しているのが現状であり、内部留保資金の確保を十分に行えていないことが今後の課題である。
② 累積欠損金比率は０％であり、健全な状態にある。
③ 流動比率は類似団体平均値と同水準であるが、100％を下回っている。更新費用の確保という観点から、適切な使用料の水準を確保し、経常利益を着実に確保する必要がある。
④ 企業債残高対給水収益比率は、類似団体平均値よりやや低くなっている。令和４年度の使用料増額改定に伴い改善傾向にあるが、適切な使用料水準の確保とともに、公共下水道と合併処理浄化槽の整備・促進により、効率的な下水道整備が必要となる。
⑤ 経費回収率は類似団体平均値と比較して低い水準にあるが、令和４年度に使用料を改定したことにより、改善傾向にある。引き続き経費回収率の向上を図るため、定期的に使用料増額改定を行う予定である。また、経費の節減や経営の効率化に努めるとともに、下水道接続促進を継続して取り組む必要がある。
⑥ 汚水処理原価は類似団体平均値よりやや低くなっている。昨今の物価高騰等社会情勢の変動に影響されやすい部分や、施設の老朽化により維持管理費の増加が予測されることも踏まえ、効率的・効果的な下水道整備とともに、効率的な事業運営が重要となる。
⑦ 施設利用率は類似団体平均値より高い利用率となっている。引き続き不明水量の把握及び不明水の改善対策に取り組み、施設への負荷軽減に努める。
⑧ 水洗化率は全国及び類似団体平均値より低い水準にある。昨年度よりも数値は微増したものの、今後も継続して接続促進に取り組む必要がある。
</t>
    <rPh sb="143" eb="146">
      <t>ドウスイジュン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</si>
</sst>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0.05</c:v>
                </c:pt>
                <c:pt idx="1">
                  <c:v>0.1</c:v>
                </c:pt>
                <c:pt idx="2">
                  <c:v>0.09</c:v>
                </c:pt>
                <c:pt idx="3">
                  <c:v>7.0000000000000007E-2</c:v>
                </c:pt>
                <c:pt idx="4">
                  <c:v>0.04</c:v>
                </c:pt>
              </c:numCache>
            </c:numRef>
          </c:val>
          <c:extLst>
            <c:ext xmlns:c16="http://schemas.microsoft.com/office/drawing/2014/chart" uri="{C3380CC4-5D6E-409C-BE32-E72D297353CC}">
              <c16:uniqueId val="{00000000-A6DB-4058-A65A-DE8AE774347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A6DB-4058-A65A-DE8AE774347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99.4</c:v>
                </c:pt>
                <c:pt idx="1">
                  <c:v>83.31</c:v>
                </c:pt>
                <c:pt idx="2">
                  <c:v>87.51</c:v>
                </c:pt>
                <c:pt idx="3">
                  <c:v>79.88</c:v>
                </c:pt>
                <c:pt idx="4">
                  <c:v>82.25</c:v>
                </c:pt>
              </c:numCache>
            </c:numRef>
          </c:val>
          <c:extLst>
            <c:ext xmlns:c16="http://schemas.microsoft.com/office/drawing/2014/chart" uri="{C3380CC4-5D6E-409C-BE32-E72D297353CC}">
              <c16:uniqueId val="{00000000-66CA-4809-8444-70446F5C6B9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66CA-4809-8444-70446F5C6B9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82.22</c:v>
                </c:pt>
                <c:pt idx="1">
                  <c:v>81.36</c:v>
                </c:pt>
                <c:pt idx="2">
                  <c:v>81.75</c:v>
                </c:pt>
                <c:pt idx="3">
                  <c:v>82.88</c:v>
                </c:pt>
                <c:pt idx="4">
                  <c:v>83.9</c:v>
                </c:pt>
              </c:numCache>
            </c:numRef>
          </c:val>
          <c:extLst>
            <c:ext xmlns:c16="http://schemas.microsoft.com/office/drawing/2014/chart" uri="{C3380CC4-5D6E-409C-BE32-E72D297353CC}">
              <c16:uniqueId val="{00000000-453D-428C-83FE-1DACA0B0584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453D-428C-83FE-1DACA0B0584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105.99</c:v>
                </c:pt>
                <c:pt idx="1">
                  <c:v>105.8</c:v>
                </c:pt>
                <c:pt idx="2">
                  <c:v>105.59</c:v>
                </c:pt>
                <c:pt idx="3">
                  <c:v>106.59</c:v>
                </c:pt>
                <c:pt idx="4">
                  <c:v>100.17</c:v>
                </c:pt>
              </c:numCache>
            </c:numRef>
          </c:val>
          <c:extLst>
            <c:ext xmlns:c16="http://schemas.microsoft.com/office/drawing/2014/chart" uri="{C3380CC4-5D6E-409C-BE32-E72D297353CC}">
              <c16:uniqueId val="{00000000-D5F3-41C6-BED3-A15BFFCB275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D5F3-41C6-BED3-A15BFFCB275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3.49</c:v>
                </c:pt>
                <c:pt idx="1">
                  <c:v>6.89</c:v>
                </c:pt>
                <c:pt idx="2">
                  <c:v>10.16</c:v>
                </c:pt>
                <c:pt idx="3">
                  <c:v>13.24</c:v>
                </c:pt>
                <c:pt idx="4">
                  <c:v>15.99</c:v>
                </c:pt>
              </c:numCache>
            </c:numRef>
          </c:val>
          <c:extLst>
            <c:ext xmlns:c16="http://schemas.microsoft.com/office/drawing/2014/chart" uri="{C3380CC4-5D6E-409C-BE32-E72D297353CC}">
              <c16:uniqueId val="{00000000-BD73-496E-B6BB-68B777EAF14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BD73-496E-B6BB-68B777EAF14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quot;-&quot;">
                  <c:v>1.89</c:v>
                </c:pt>
                <c:pt idx="3" formatCode="#,##0.00;&quot;△&quot;#,##0.00;&quot;-&quot;">
                  <c:v>2.1800000000000002</c:v>
                </c:pt>
                <c:pt idx="4" formatCode="#,##0.00;&quot;△&quot;#,##0.00;&quot;-&quot;">
                  <c:v>2.66</c:v>
                </c:pt>
              </c:numCache>
            </c:numRef>
          </c:val>
          <c:extLst>
            <c:ext xmlns:c16="http://schemas.microsoft.com/office/drawing/2014/chart" uri="{C3380CC4-5D6E-409C-BE32-E72D297353CC}">
              <c16:uniqueId val="{00000000-B293-42B5-AD9B-6683AC2CD85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B293-42B5-AD9B-6683AC2CD85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4DE-4A5C-825B-6288998BF02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A4DE-4A5C-825B-6288998BF02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35.200000000000003</c:v>
                </c:pt>
                <c:pt idx="1">
                  <c:v>40.950000000000003</c:v>
                </c:pt>
                <c:pt idx="2">
                  <c:v>55.77</c:v>
                </c:pt>
                <c:pt idx="3">
                  <c:v>94.51</c:v>
                </c:pt>
                <c:pt idx="4">
                  <c:v>84.16</c:v>
                </c:pt>
              </c:numCache>
            </c:numRef>
          </c:val>
          <c:extLst>
            <c:ext xmlns:c16="http://schemas.microsoft.com/office/drawing/2014/chart" uri="{C3380CC4-5D6E-409C-BE32-E72D297353CC}">
              <c16:uniqueId val="{00000000-2B56-4820-82F7-E417486AC0C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2B56-4820-82F7-E417486AC0C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927.43</c:v>
                </c:pt>
                <c:pt idx="1">
                  <c:v>888.04</c:v>
                </c:pt>
                <c:pt idx="2">
                  <c:v>743.1</c:v>
                </c:pt>
                <c:pt idx="3">
                  <c:v>694.5</c:v>
                </c:pt>
                <c:pt idx="4">
                  <c:v>492.39</c:v>
                </c:pt>
              </c:numCache>
            </c:numRef>
          </c:val>
          <c:extLst>
            <c:ext xmlns:c16="http://schemas.microsoft.com/office/drawing/2014/chart" uri="{C3380CC4-5D6E-409C-BE32-E72D297353CC}">
              <c16:uniqueId val="{00000000-A2FF-4213-A0E8-B649079A45C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A2FF-4213-A0E8-B649079A45C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57.5</c:v>
                </c:pt>
                <c:pt idx="1">
                  <c:v>58.68</c:v>
                </c:pt>
                <c:pt idx="2">
                  <c:v>69.650000000000006</c:v>
                </c:pt>
                <c:pt idx="3">
                  <c:v>71.17</c:v>
                </c:pt>
                <c:pt idx="4">
                  <c:v>70.94</c:v>
                </c:pt>
              </c:numCache>
            </c:numRef>
          </c:val>
          <c:extLst>
            <c:ext xmlns:c16="http://schemas.microsoft.com/office/drawing/2014/chart" uri="{C3380CC4-5D6E-409C-BE32-E72D297353CC}">
              <c16:uniqueId val="{00000000-E51C-4818-9679-68D08F92E88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E51C-4818-9679-68D08F92E88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151.49</c:v>
                </c:pt>
                <c:pt idx="3">
                  <c:v>150</c:v>
                </c:pt>
                <c:pt idx="4">
                  <c:v>150</c:v>
                </c:pt>
              </c:numCache>
            </c:numRef>
          </c:val>
          <c:extLst>
            <c:ext xmlns:c16="http://schemas.microsoft.com/office/drawing/2014/chart" uri="{C3380CC4-5D6E-409C-BE32-E72D297353CC}">
              <c16:uniqueId val="{00000000-AB0D-47F8-AD50-6CFF0E835A5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AB0D-47F8-AD50-6CFF0E835A5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D1" zoomScale="85" zoomScaleNormal="85" workbookViewId="0">
      <selection activeCell="B14" sqref="B14:BJ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沖縄県　うるま市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2" t="s">
        <v>1</v>
      </c>
      <c r="C7" s="52"/>
      <c r="D7" s="52"/>
      <c r="E7" s="52"/>
      <c r="F7" s="52"/>
      <c r="G7" s="52"/>
      <c r="H7" s="52"/>
      <c r="I7" s="52" t="s">
        <v>2</v>
      </c>
      <c r="J7" s="52"/>
      <c r="K7" s="52"/>
      <c r="L7" s="52"/>
      <c r="M7" s="52"/>
      <c r="N7" s="52"/>
      <c r="O7" s="52"/>
      <c r="P7" s="52" t="s">
        <v>3</v>
      </c>
      <c r="Q7" s="52"/>
      <c r="R7" s="52"/>
      <c r="S7" s="52"/>
      <c r="T7" s="52"/>
      <c r="U7" s="52"/>
      <c r="V7" s="52"/>
      <c r="W7" s="52" t="s">
        <v>4</v>
      </c>
      <c r="X7" s="52"/>
      <c r="Y7" s="52"/>
      <c r="Z7" s="52"/>
      <c r="AA7" s="52"/>
      <c r="AB7" s="52"/>
      <c r="AC7" s="52"/>
      <c r="AD7" s="52" t="s">
        <v>5</v>
      </c>
      <c r="AE7" s="52"/>
      <c r="AF7" s="52"/>
      <c r="AG7" s="52"/>
      <c r="AH7" s="52"/>
      <c r="AI7" s="52"/>
      <c r="AJ7" s="52"/>
      <c r="AK7" s="3"/>
      <c r="AL7" s="52" t="s">
        <v>6</v>
      </c>
      <c r="AM7" s="52"/>
      <c r="AN7" s="52"/>
      <c r="AO7" s="52"/>
      <c r="AP7" s="52"/>
      <c r="AQ7" s="52"/>
      <c r="AR7" s="52"/>
      <c r="AS7" s="52"/>
      <c r="AT7" s="52" t="s">
        <v>7</v>
      </c>
      <c r="AU7" s="52"/>
      <c r="AV7" s="52"/>
      <c r="AW7" s="52"/>
      <c r="AX7" s="52"/>
      <c r="AY7" s="52"/>
      <c r="AZ7" s="52"/>
      <c r="BA7" s="52"/>
      <c r="BB7" s="52" t="s">
        <v>8</v>
      </c>
      <c r="BC7" s="52"/>
      <c r="BD7" s="52"/>
      <c r="BE7" s="52"/>
      <c r="BF7" s="52"/>
      <c r="BG7" s="52"/>
      <c r="BH7" s="52"/>
      <c r="BI7" s="52"/>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Bd1</v>
      </c>
      <c r="X8" s="70"/>
      <c r="Y8" s="70"/>
      <c r="Z8" s="70"/>
      <c r="AA8" s="70"/>
      <c r="AB8" s="70"/>
      <c r="AC8" s="70"/>
      <c r="AD8" s="71" t="str">
        <f>データ!$M$6</f>
        <v>非設置</v>
      </c>
      <c r="AE8" s="71"/>
      <c r="AF8" s="71"/>
      <c r="AG8" s="71"/>
      <c r="AH8" s="71"/>
      <c r="AI8" s="71"/>
      <c r="AJ8" s="71"/>
      <c r="AK8" s="3"/>
      <c r="AL8" s="51">
        <f>データ!S6</f>
        <v>126948</v>
      </c>
      <c r="AM8" s="51"/>
      <c r="AN8" s="51"/>
      <c r="AO8" s="51"/>
      <c r="AP8" s="51"/>
      <c r="AQ8" s="51"/>
      <c r="AR8" s="51"/>
      <c r="AS8" s="51"/>
      <c r="AT8" s="50">
        <f>データ!T6</f>
        <v>87.03</v>
      </c>
      <c r="AU8" s="50"/>
      <c r="AV8" s="50"/>
      <c r="AW8" s="50"/>
      <c r="AX8" s="50"/>
      <c r="AY8" s="50"/>
      <c r="AZ8" s="50"/>
      <c r="BA8" s="50"/>
      <c r="BB8" s="50">
        <f>データ!U6</f>
        <v>1458.67</v>
      </c>
      <c r="BC8" s="50"/>
      <c r="BD8" s="50"/>
      <c r="BE8" s="50"/>
      <c r="BF8" s="50"/>
      <c r="BG8" s="50"/>
      <c r="BH8" s="50"/>
      <c r="BI8" s="50"/>
      <c r="BJ8" s="3"/>
      <c r="BK8" s="3"/>
      <c r="BL8" s="66" t="s">
        <v>10</v>
      </c>
      <c r="BM8" s="67"/>
      <c r="BN8" s="68" t="s">
        <v>11</v>
      </c>
      <c r="BO8" s="68"/>
      <c r="BP8" s="68"/>
      <c r="BQ8" s="68"/>
      <c r="BR8" s="68"/>
      <c r="BS8" s="68"/>
      <c r="BT8" s="68"/>
      <c r="BU8" s="68"/>
      <c r="BV8" s="68"/>
      <c r="BW8" s="68"/>
      <c r="BX8" s="68"/>
      <c r="BY8" s="69"/>
    </row>
    <row r="9" spans="1:78" ht="18.75" customHeight="1" x14ac:dyDescent="0.15">
      <c r="A9" s="2"/>
      <c r="B9" s="52" t="s">
        <v>12</v>
      </c>
      <c r="C9" s="52"/>
      <c r="D9" s="52"/>
      <c r="E9" s="52"/>
      <c r="F9" s="52"/>
      <c r="G9" s="52"/>
      <c r="H9" s="52"/>
      <c r="I9" s="52" t="s">
        <v>13</v>
      </c>
      <c r="J9" s="52"/>
      <c r="K9" s="52"/>
      <c r="L9" s="52"/>
      <c r="M9" s="52"/>
      <c r="N9" s="52"/>
      <c r="O9" s="52"/>
      <c r="P9" s="52" t="s">
        <v>14</v>
      </c>
      <c r="Q9" s="52"/>
      <c r="R9" s="52"/>
      <c r="S9" s="52"/>
      <c r="T9" s="52"/>
      <c r="U9" s="52"/>
      <c r="V9" s="52"/>
      <c r="W9" s="52" t="s">
        <v>15</v>
      </c>
      <c r="X9" s="52"/>
      <c r="Y9" s="52"/>
      <c r="Z9" s="52"/>
      <c r="AA9" s="52"/>
      <c r="AB9" s="52"/>
      <c r="AC9" s="52"/>
      <c r="AD9" s="52" t="s">
        <v>16</v>
      </c>
      <c r="AE9" s="52"/>
      <c r="AF9" s="52"/>
      <c r="AG9" s="52"/>
      <c r="AH9" s="52"/>
      <c r="AI9" s="52"/>
      <c r="AJ9" s="52"/>
      <c r="AK9" s="3"/>
      <c r="AL9" s="52" t="s">
        <v>17</v>
      </c>
      <c r="AM9" s="52"/>
      <c r="AN9" s="52"/>
      <c r="AO9" s="52"/>
      <c r="AP9" s="52"/>
      <c r="AQ9" s="52"/>
      <c r="AR9" s="52"/>
      <c r="AS9" s="52"/>
      <c r="AT9" s="52" t="s">
        <v>18</v>
      </c>
      <c r="AU9" s="52"/>
      <c r="AV9" s="52"/>
      <c r="AW9" s="52"/>
      <c r="AX9" s="52"/>
      <c r="AY9" s="52"/>
      <c r="AZ9" s="52"/>
      <c r="BA9" s="52"/>
      <c r="BB9" s="52" t="s">
        <v>19</v>
      </c>
      <c r="BC9" s="52"/>
      <c r="BD9" s="52"/>
      <c r="BE9" s="52"/>
      <c r="BF9" s="52"/>
      <c r="BG9" s="52"/>
      <c r="BH9" s="52"/>
      <c r="BI9" s="52"/>
      <c r="BJ9" s="3"/>
      <c r="BK9" s="3"/>
      <c r="BL9" s="53" t="s">
        <v>20</v>
      </c>
      <c r="BM9" s="54"/>
      <c r="BN9" s="55" t="s">
        <v>21</v>
      </c>
      <c r="BO9" s="55"/>
      <c r="BP9" s="55"/>
      <c r="BQ9" s="55"/>
      <c r="BR9" s="55"/>
      <c r="BS9" s="55"/>
      <c r="BT9" s="55"/>
      <c r="BU9" s="55"/>
      <c r="BV9" s="55"/>
      <c r="BW9" s="55"/>
      <c r="BX9" s="55"/>
      <c r="BY9" s="56"/>
    </row>
    <row r="10" spans="1:78" ht="18.75" customHeight="1" x14ac:dyDescent="0.15">
      <c r="A10" s="2"/>
      <c r="B10" s="50" t="str">
        <f>データ!N6</f>
        <v>-</v>
      </c>
      <c r="C10" s="50"/>
      <c r="D10" s="50"/>
      <c r="E10" s="50"/>
      <c r="F10" s="50"/>
      <c r="G10" s="50"/>
      <c r="H10" s="50"/>
      <c r="I10" s="50">
        <f>データ!O6</f>
        <v>69.12</v>
      </c>
      <c r="J10" s="50"/>
      <c r="K10" s="50"/>
      <c r="L10" s="50"/>
      <c r="M10" s="50"/>
      <c r="N10" s="50"/>
      <c r="O10" s="50"/>
      <c r="P10" s="50">
        <f>データ!P6</f>
        <v>67.02</v>
      </c>
      <c r="Q10" s="50"/>
      <c r="R10" s="50"/>
      <c r="S10" s="50"/>
      <c r="T10" s="50"/>
      <c r="U10" s="50"/>
      <c r="V10" s="50"/>
      <c r="W10" s="50">
        <f>データ!Q6</f>
        <v>90.55</v>
      </c>
      <c r="X10" s="50"/>
      <c r="Y10" s="50"/>
      <c r="Z10" s="50"/>
      <c r="AA10" s="50"/>
      <c r="AB10" s="50"/>
      <c r="AC10" s="50"/>
      <c r="AD10" s="51">
        <f>データ!R6</f>
        <v>1760</v>
      </c>
      <c r="AE10" s="51"/>
      <c r="AF10" s="51"/>
      <c r="AG10" s="51"/>
      <c r="AH10" s="51"/>
      <c r="AI10" s="51"/>
      <c r="AJ10" s="51"/>
      <c r="AK10" s="2"/>
      <c r="AL10" s="51">
        <f>データ!V6</f>
        <v>85067</v>
      </c>
      <c r="AM10" s="51"/>
      <c r="AN10" s="51"/>
      <c r="AO10" s="51"/>
      <c r="AP10" s="51"/>
      <c r="AQ10" s="51"/>
      <c r="AR10" s="51"/>
      <c r="AS10" s="51"/>
      <c r="AT10" s="50">
        <f>データ!W6</f>
        <v>21.1</v>
      </c>
      <c r="AU10" s="50"/>
      <c r="AV10" s="50"/>
      <c r="AW10" s="50"/>
      <c r="AX10" s="50"/>
      <c r="AY10" s="50"/>
      <c r="AZ10" s="50"/>
      <c r="BA10" s="50"/>
      <c r="BB10" s="50">
        <f>データ!X6</f>
        <v>4031.61</v>
      </c>
      <c r="BC10" s="50"/>
      <c r="BD10" s="50"/>
      <c r="BE10" s="50"/>
      <c r="BF10" s="50"/>
      <c r="BG10" s="50"/>
      <c r="BH10" s="50"/>
      <c r="BI10" s="50"/>
      <c r="BJ10" s="2"/>
      <c r="BK10" s="2"/>
      <c r="BL10" s="57" t="s">
        <v>22</v>
      </c>
      <c r="BM10" s="58"/>
      <c r="BN10" s="59" t="s">
        <v>23</v>
      </c>
      <c r="BO10" s="59"/>
      <c r="BP10" s="59"/>
      <c r="BQ10" s="59"/>
      <c r="BR10" s="59"/>
      <c r="BS10" s="59"/>
      <c r="BT10" s="59"/>
      <c r="BU10" s="59"/>
      <c r="BV10" s="59"/>
      <c r="BW10" s="59"/>
      <c r="BX10" s="59"/>
      <c r="BY10" s="6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3"/>
      <c r="BM17" s="44"/>
      <c r="BN17" s="44"/>
      <c r="BO17" s="44"/>
      <c r="BP17" s="44"/>
      <c r="BQ17" s="44"/>
      <c r="BR17" s="44"/>
      <c r="BS17" s="44"/>
      <c r="BT17" s="44"/>
      <c r="BU17" s="44"/>
      <c r="BV17" s="44"/>
      <c r="BW17" s="44"/>
      <c r="BX17" s="44"/>
      <c r="BY17" s="44"/>
      <c r="BZ17" s="4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3"/>
      <c r="BM18" s="44"/>
      <c r="BN18" s="44"/>
      <c r="BO18" s="44"/>
      <c r="BP18" s="44"/>
      <c r="BQ18" s="44"/>
      <c r="BR18" s="44"/>
      <c r="BS18" s="44"/>
      <c r="BT18" s="44"/>
      <c r="BU18" s="44"/>
      <c r="BV18" s="44"/>
      <c r="BW18" s="44"/>
      <c r="BX18" s="44"/>
      <c r="BY18" s="44"/>
      <c r="BZ18" s="4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3"/>
      <c r="BM19" s="44"/>
      <c r="BN19" s="44"/>
      <c r="BO19" s="44"/>
      <c r="BP19" s="44"/>
      <c r="BQ19" s="44"/>
      <c r="BR19" s="44"/>
      <c r="BS19" s="44"/>
      <c r="BT19" s="44"/>
      <c r="BU19" s="44"/>
      <c r="BV19" s="44"/>
      <c r="BW19" s="44"/>
      <c r="BX19" s="44"/>
      <c r="BY19" s="44"/>
      <c r="BZ19" s="4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3"/>
      <c r="BM20" s="44"/>
      <c r="BN20" s="44"/>
      <c r="BO20" s="44"/>
      <c r="BP20" s="44"/>
      <c r="BQ20" s="44"/>
      <c r="BR20" s="44"/>
      <c r="BS20" s="44"/>
      <c r="BT20" s="44"/>
      <c r="BU20" s="44"/>
      <c r="BV20" s="44"/>
      <c r="BW20" s="44"/>
      <c r="BX20" s="44"/>
      <c r="BY20" s="44"/>
      <c r="BZ20" s="4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3"/>
      <c r="BM21" s="44"/>
      <c r="BN21" s="44"/>
      <c r="BO21" s="44"/>
      <c r="BP21" s="44"/>
      <c r="BQ21" s="44"/>
      <c r="BR21" s="44"/>
      <c r="BS21" s="44"/>
      <c r="BT21" s="44"/>
      <c r="BU21" s="44"/>
      <c r="BV21" s="44"/>
      <c r="BW21" s="44"/>
      <c r="BX21" s="44"/>
      <c r="BY21" s="44"/>
      <c r="BZ21" s="4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3"/>
      <c r="BM22" s="44"/>
      <c r="BN22" s="44"/>
      <c r="BO22" s="44"/>
      <c r="BP22" s="44"/>
      <c r="BQ22" s="44"/>
      <c r="BR22" s="44"/>
      <c r="BS22" s="44"/>
      <c r="BT22" s="44"/>
      <c r="BU22" s="44"/>
      <c r="BV22" s="44"/>
      <c r="BW22" s="44"/>
      <c r="BX22" s="44"/>
      <c r="BY22" s="44"/>
      <c r="BZ22" s="4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3"/>
      <c r="BM23" s="44"/>
      <c r="BN23" s="44"/>
      <c r="BO23" s="44"/>
      <c r="BP23" s="44"/>
      <c r="BQ23" s="44"/>
      <c r="BR23" s="44"/>
      <c r="BS23" s="44"/>
      <c r="BT23" s="44"/>
      <c r="BU23" s="44"/>
      <c r="BV23" s="44"/>
      <c r="BW23" s="44"/>
      <c r="BX23" s="44"/>
      <c r="BY23" s="44"/>
      <c r="BZ23" s="4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3"/>
      <c r="BM24" s="44"/>
      <c r="BN24" s="44"/>
      <c r="BO24" s="44"/>
      <c r="BP24" s="44"/>
      <c r="BQ24" s="44"/>
      <c r="BR24" s="44"/>
      <c r="BS24" s="44"/>
      <c r="BT24" s="44"/>
      <c r="BU24" s="44"/>
      <c r="BV24" s="44"/>
      <c r="BW24" s="44"/>
      <c r="BX24" s="44"/>
      <c r="BY24" s="44"/>
      <c r="BZ24" s="4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3"/>
      <c r="BM25" s="44"/>
      <c r="BN25" s="44"/>
      <c r="BO25" s="44"/>
      <c r="BP25" s="44"/>
      <c r="BQ25" s="44"/>
      <c r="BR25" s="44"/>
      <c r="BS25" s="44"/>
      <c r="BT25" s="44"/>
      <c r="BU25" s="44"/>
      <c r="BV25" s="44"/>
      <c r="BW25" s="44"/>
      <c r="BX25" s="44"/>
      <c r="BY25" s="44"/>
      <c r="BZ25" s="4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3"/>
      <c r="BM26" s="44"/>
      <c r="BN26" s="44"/>
      <c r="BO26" s="44"/>
      <c r="BP26" s="44"/>
      <c r="BQ26" s="44"/>
      <c r="BR26" s="44"/>
      <c r="BS26" s="44"/>
      <c r="BT26" s="44"/>
      <c r="BU26" s="44"/>
      <c r="BV26" s="44"/>
      <c r="BW26" s="44"/>
      <c r="BX26" s="44"/>
      <c r="BY26" s="44"/>
      <c r="BZ26" s="4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3"/>
      <c r="BM27" s="44"/>
      <c r="BN27" s="44"/>
      <c r="BO27" s="44"/>
      <c r="BP27" s="44"/>
      <c r="BQ27" s="44"/>
      <c r="BR27" s="44"/>
      <c r="BS27" s="44"/>
      <c r="BT27" s="44"/>
      <c r="BU27" s="44"/>
      <c r="BV27" s="44"/>
      <c r="BW27" s="44"/>
      <c r="BX27" s="44"/>
      <c r="BY27" s="44"/>
      <c r="BZ27" s="4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3"/>
      <c r="BM28" s="44"/>
      <c r="BN28" s="44"/>
      <c r="BO28" s="44"/>
      <c r="BP28" s="44"/>
      <c r="BQ28" s="44"/>
      <c r="BR28" s="44"/>
      <c r="BS28" s="44"/>
      <c r="BT28" s="44"/>
      <c r="BU28" s="44"/>
      <c r="BV28" s="44"/>
      <c r="BW28" s="44"/>
      <c r="BX28" s="44"/>
      <c r="BY28" s="44"/>
      <c r="BZ28" s="4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3"/>
      <c r="BM29" s="44"/>
      <c r="BN29" s="44"/>
      <c r="BO29" s="44"/>
      <c r="BP29" s="44"/>
      <c r="BQ29" s="44"/>
      <c r="BR29" s="44"/>
      <c r="BS29" s="44"/>
      <c r="BT29" s="44"/>
      <c r="BU29" s="44"/>
      <c r="BV29" s="44"/>
      <c r="BW29" s="44"/>
      <c r="BX29" s="44"/>
      <c r="BY29" s="44"/>
      <c r="BZ29" s="4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3"/>
      <c r="BM30" s="44"/>
      <c r="BN30" s="44"/>
      <c r="BO30" s="44"/>
      <c r="BP30" s="44"/>
      <c r="BQ30" s="44"/>
      <c r="BR30" s="44"/>
      <c r="BS30" s="44"/>
      <c r="BT30" s="44"/>
      <c r="BU30" s="44"/>
      <c r="BV30" s="44"/>
      <c r="BW30" s="44"/>
      <c r="BX30" s="44"/>
      <c r="BY30" s="44"/>
      <c r="BZ30" s="4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3"/>
      <c r="BM31" s="44"/>
      <c r="BN31" s="44"/>
      <c r="BO31" s="44"/>
      <c r="BP31" s="44"/>
      <c r="BQ31" s="44"/>
      <c r="BR31" s="44"/>
      <c r="BS31" s="44"/>
      <c r="BT31" s="44"/>
      <c r="BU31" s="44"/>
      <c r="BV31" s="44"/>
      <c r="BW31" s="44"/>
      <c r="BX31" s="44"/>
      <c r="BY31" s="44"/>
      <c r="BZ31" s="4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3"/>
      <c r="BM32" s="44"/>
      <c r="BN32" s="44"/>
      <c r="BO32" s="44"/>
      <c r="BP32" s="44"/>
      <c r="BQ32" s="44"/>
      <c r="BR32" s="44"/>
      <c r="BS32" s="44"/>
      <c r="BT32" s="44"/>
      <c r="BU32" s="44"/>
      <c r="BV32" s="44"/>
      <c r="BW32" s="44"/>
      <c r="BX32" s="44"/>
      <c r="BY32" s="44"/>
      <c r="BZ32" s="4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3"/>
      <c r="BM33" s="44"/>
      <c r="BN33" s="44"/>
      <c r="BO33" s="44"/>
      <c r="BP33" s="44"/>
      <c r="BQ33" s="44"/>
      <c r="BR33" s="44"/>
      <c r="BS33" s="44"/>
      <c r="BT33" s="44"/>
      <c r="BU33" s="44"/>
      <c r="BV33" s="44"/>
      <c r="BW33" s="44"/>
      <c r="BX33" s="44"/>
      <c r="BY33" s="44"/>
      <c r="BZ33" s="4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3"/>
      <c r="BM34" s="44"/>
      <c r="BN34" s="44"/>
      <c r="BO34" s="44"/>
      <c r="BP34" s="44"/>
      <c r="BQ34" s="44"/>
      <c r="BR34" s="44"/>
      <c r="BS34" s="44"/>
      <c r="BT34" s="44"/>
      <c r="BU34" s="44"/>
      <c r="BV34" s="44"/>
      <c r="BW34" s="44"/>
      <c r="BX34" s="44"/>
      <c r="BY34" s="44"/>
      <c r="BZ34" s="4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3"/>
      <c r="BM35" s="44"/>
      <c r="BN35" s="44"/>
      <c r="BO35" s="44"/>
      <c r="BP35" s="44"/>
      <c r="BQ35" s="44"/>
      <c r="BR35" s="44"/>
      <c r="BS35" s="44"/>
      <c r="BT35" s="44"/>
      <c r="BU35" s="44"/>
      <c r="BV35" s="44"/>
      <c r="BW35" s="44"/>
      <c r="BX35" s="44"/>
      <c r="BY35" s="44"/>
      <c r="BZ35" s="4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3"/>
      <c r="BM36" s="44"/>
      <c r="BN36" s="44"/>
      <c r="BO36" s="44"/>
      <c r="BP36" s="44"/>
      <c r="BQ36" s="44"/>
      <c r="BR36" s="44"/>
      <c r="BS36" s="44"/>
      <c r="BT36" s="44"/>
      <c r="BU36" s="44"/>
      <c r="BV36" s="44"/>
      <c r="BW36" s="44"/>
      <c r="BX36" s="44"/>
      <c r="BY36" s="44"/>
      <c r="BZ36" s="4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3"/>
      <c r="BM37" s="44"/>
      <c r="BN37" s="44"/>
      <c r="BO37" s="44"/>
      <c r="BP37" s="44"/>
      <c r="BQ37" s="44"/>
      <c r="BR37" s="44"/>
      <c r="BS37" s="44"/>
      <c r="BT37" s="44"/>
      <c r="BU37" s="44"/>
      <c r="BV37" s="44"/>
      <c r="BW37" s="44"/>
      <c r="BX37" s="44"/>
      <c r="BY37" s="44"/>
      <c r="BZ37" s="4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3"/>
      <c r="BM38" s="44"/>
      <c r="BN38" s="44"/>
      <c r="BO38" s="44"/>
      <c r="BP38" s="44"/>
      <c r="BQ38" s="44"/>
      <c r="BR38" s="44"/>
      <c r="BS38" s="44"/>
      <c r="BT38" s="44"/>
      <c r="BU38" s="44"/>
      <c r="BV38" s="44"/>
      <c r="BW38" s="44"/>
      <c r="BX38" s="44"/>
      <c r="BY38" s="44"/>
      <c r="BZ38" s="4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3"/>
      <c r="BM39" s="44"/>
      <c r="BN39" s="44"/>
      <c r="BO39" s="44"/>
      <c r="BP39" s="44"/>
      <c r="BQ39" s="44"/>
      <c r="BR39" s="44"/>
      <c r="BS39" s="44"/>
      <c r="BT39" s="44"/>
      <c r="BU39" s="44"/>
      <c r="BV39" s="44"/>
      <c r="BW39" s="44"/>
      <c r="BX39" s="44"/>
      <c r="BY39" s="44"/>
      <c r="BZ39" s="4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3"/>
      <c r="BM40" s="44"/>
      <c r="BN40" s="44"/>
      <c r="BO40" s="44"/>
      <c r="BP40" s="44"/>
      <c r="BQ40" s="44"/>
      <c r="BR40" s="44"/>
      <c r="BS40" s="44"/>
      <c r="BT40" s="44"/>
      <c r="BU40" s="44"/>
      <c r="BV40" s="44"/>
      <c r="BW40" s="44"/>
      <c r="BX40" s="44"/>
      <c r="BY40" s="44"/>
      <c r="BZ40" s="4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3"/>
      <c r="BM41" s="44"/>
      <c r="BN41" s="44"/>
      <c r="BO41" s="44"/>
      <c r="BP41" s="44"/>
      <c r="BQ41" s="44"/>
      <c r="BR41" s="44"/>
      <c r="BS41" s="44"/>
      <c r="BT41" s="44"/>
      <c r="BU41" s="44"/>
      <c r="BV41" s="44"/>
      <c r="BW41" s="44"/>
      <c r="BX41" s="44"/>
      <c r="BY41" s="44"/>
      <c r="BZ41" s="4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3"/>
      <c r="BM42" s="44"/>
      <c r="BN42" s="44"/>
      <c r="BO42" s="44"/>
      <c r="BP42" s="44"/>
      <c r="BQ42" s="44"/>
      <c r="BR42" s="44"/>
      <c r="BS42" s="44"/>
      <c r="BT42" s="44"/>
      <c r="BU42" s="44"/>
      <c r="BV42" s="44"/>
      <c r="BW42" s="44"/>
      <c r="BX42" s="44"/>
      <c r="BY42" s="44"/>
      <c r="BZ42" s="4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3"/>
      <c r="BM43" s="44"/>
      <c r="BN43" s="44"/>
      <c r="BO43" s="44"/>
      <c r="BP43" s="44"/>
      <c r="BQ43" s="44"/>
      <c r="BR43" s="44"/>
      <c r="BS43" s="44"/>
      <c r="BT43" s="44"/>
      <c r="BU43" s="44"/>
      <c r="BV43" s="44"/>
      <c r="BW43" s="44"/>
      <c r="BX43" s="44"/>
      <c r="BY43" s="44"/>
      <c r="BZ43" s="4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6"/>
      <c r="BM44" s="47"/>
      <c r="BN44" s="47"/>
      <c r="BO44" s="47"/>
      <c r="BP44" s="47"/>
      <c r="BQ44" s="47"/>
      <c r="BR44" s="47"/>
      <c r="BS44" s="47"/>
      <c r="BT44" s="47"/>
      <c r="BU44" s="47"/>
      <c r="BV44" s="47"/>
      <c r="BW44" s="47"/>
      <c r="BX44" s="47"/>
      <c r="BY44" s="47"/>
      <c r="BZ44" s="4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KvPl0hXB2g5/j0lUwnLIaIUKeZfek4cZv0pLNbRYHbOBqK7HPjNdNKfeIUjsIxUMSZxOXKYgcy+e9aoWX/bcwQ==" saltValue="YGXJ8qosaQdIFFhGPgKj9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472131</v>
      </c>
      <c r="D6" s="19">
        <f t="shared" si="3"/>
        <v>46</v>
      </c>
      <c r="E6" s="19">
        <f t="shared" si="3"/>
        <v>17</v>
      </c>
      <c r="F6" s="19">
        <f t="shared" si="3"/>
        <v>1</v>
      </c>
      <c r="G6" s="19">
        <f t="shared" si="3"/>
        <v>0</v>
      </c>
      <c r="H6" s="19" t="str">
        <f t="shared" si="3"/>
        <v>沖縄県　うるま市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69.12</v>
      </c>
      <c r="P6" s="20">
        <f t="shared" si="3"/>
        <v>67.02</v>
      </c>
      <c r="Q6" s="20">
        <f t="shared" si="3"/>
        <v>90.55</v>
      </c>
      <c r="R6" s="20">
        <f t="shared" si="3"/>
        <v>1760</v>
      </c>
      <c r="S6" s="20">
        <f t="shared" si="3"/>
        <v>126948</v>
      </c>
      <c r="T6" s="20">
        <f t="shared" si="3"/>
        <v>87.03</v>
      </c>
      <c r="U6" s="20">
        <f t="shared" si="3"/>
        <v>1458.67</v>
      </c>
      <c r="V6" s="20">
        <f t="shared" si="3"/>
        <v>85067</v>
      </c>
      <c r="W6" s="20">
        <f t="shared" si="3"/>
        <v>21.1</v>
      </c>
      <c r="X6" s="20">
        <f t="shared" si="3"/>
        <v>4031.61</v>
      </c>
      <c r="Y6" s="21">
        <f>IF(Y7="",NA(),Y7)</f>
        <v>105.99</v>
      </c>
      <c r="Z6" s="21">
        <f t="shared" ref="Z6:AH6" si="4">IF(Z7="",NA(),Z7)</f>
        <v>105.8</v>
      </c>
      <c r="AA6" s="21">
        <f t="shared" si="4"/>
        <v>105.59</v>
      </c>
      <c r="AB6" s="21">
        <f t="shared" si="4"/>
        <v>106.59</v>
      </c>
      <c r="AC6" s="21">
        <f t="shared" si="4"/>
        <v>100.17</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35.200000000000003</v>
      </c>
      <c r="AV6" s="21">
        <f t="shared" ref="AV6:BD6" si="6">IF(AV7="",NA(),AV7)</f>
        <v>40.950000000000003</v>
      </c>
      <c r="AW6" s="21">
        <f t="shared" si="6"/>
        <v>55.77</v>
      </c>
      <c r="AX6" s="21">
        <f t="shared" si="6"/>
        <v>94.51</v>
      </c>
      <c r="AY6" s="21">
        <f t="shared" si="6"/>
        <v>84.16</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927.43</v>
      </c>
      <c r="BG6" s="21">
        <f t="shared" ref="BG6:BO6" si="7">IF(BG7="",NA(),BG7)</f>
        <v>888.04</v>
      </c>
      <c r="BH6" s="21">
        <f t="shared" si="7"/>
        <v>743.1</v>
      </c>
      <c r="BI6" s="21">
        <f t="shared" si="7"/>
        <v>694.5</v>
      </c>
      <c r="BJ6" s="21">
        <f t="shared" si="7"/>
        <v>492.39</v>
      </c>
      <c r="BK6" s="21">
        <f t="shared" si="7"/>
        <v>857.88</v>
      </c>
      <c r="BL6" s="21">
        <f t="shared" si="7"/>
        <v>825.1</v>
      </c>
      <c r="BM6" s="21">
        <f t="shared" si="7"/>
        <v>789.87</v>
      </c>
      <c r="BN6" s="21">
        <f t="shared" si="7"/>
        <v>749.43</v>
      </c>
      <c r="BO6" s="21">
        <f t="shared" si="7"/>
        <v>698.04</v>
      </c>
      <c r="BP6" s="20" t="str">
        <f>IF(BP7="","",IF(BP7="-","【-】","【"&amp;SUBSTITUTE(TEXT(BP7,"#,##0.00"),"-","△")&amp;"】"))</f>
        <v>【602.56】</v>
      </c>
      <c r="BQ6" s="21">
        <f>IF(BQ7="",NA(),BQ7)</f>
        <v>57.5</v>
      </c>
      <c r="BR6" s="21">
        <f t="shared" ref="BR6:BZ6" si="8">IF(BR7="",NA(),BR7)</f>
        <v>58.68</v>
      </c>
      <c r="BS6" s="21">
        <f t="shared" si="8"/>
        <v>69.650000000000006</v>
      </c>
      <c r="BT6" s="21">
        <f t="shared" si="8"/>
        <v>71.17</v>
      </c>
      <c r="BU6" s="21">
        <f t="shared" si="8"/>
        <v>70.94</v>
      </c>
      <c r="BV6" s="21">
        <f t="shared" si="8"/>
        <v>94.97</v>
      </c>
      <c r="BW6" s="21">
        <f t="shared" si="8"/>
        <v>97.07</v>
      </c>
      <c r="BX6" s="21">
        <f t="shared" si="8"/>
        <v>98.06</v>
      </c>
      <c r="BY6" s="21">
        <f t="shared" si="8"/>
        <v>98.46</v>
      </c>
      <c r="BZ6" s="21">
        <f t="shared" si="8"/>
        <v>97.98</v>
      </c>
      <c r="CA6" s="20" t="str">
        <f>IF(CA7="","",IF(CA7="-","【-】","【"&amp;SUBSTITUTE(TEXT(CA7,"#,##0.00"),"-","△")&amp;"】"))</f>
        <v>【97.94】</v>
      </c>
      <c r="CB6" s="21">
        <f>IF(CB7="",NA(),CB7)</f>
        <v>150</v>
      </c>
      <c r="CC6" s="21">
        <f t="shared" ref="CC6:CK6" si="9">IF(CC7="",NA(),CC7)</f>
        <v>150</v>
      </c>
      <c r="CD6" s="21">
        <f t="shared" si="9"/>
        <v>151.49</v>
      </c>
      <c r="CE6" s="21">
        <f t="shared" si="9"/>
        <v>150</v>
      </c>
      <c r="CF6" s="21">
        <f t="shared" si="9"/>
        <v>150</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99.4</v>
      </c>
      <c r="CN6" s="21">
        <f t="shared" ref="CN6:CV6" si="10">IF(CN7="",NA(),CN7)</f>
        <v>83.31</v>
      </c>
      <c r="CO6" s="21">
        <f t="shared" si="10"/>
        <v>87.51</v>
      </c>
      <c r="CP6" s="21">
        <f t="shared" si="10"/>
        <v>79.88</v>
      </c>
      <c r="CQ6" s="21">
        <f t="shared" si="10"/>
        <v>82.25</v>
      </c>
      <c r="CR6" s="21">
        <f t="shared" si="10"/>
        <v>65.28</v>
      </c>
      <c r="CS6" s="21">
        <f t="shared" si="10"/>
        <v>64.92</v>
      </c>
      <c r="CT6" s="21">
        <f t="shared" si="10"/>
        <v>64.14</v>
      </c>
      <c r="CU6" s="21">
        <f t="shared" si="10"/>
        <v>63.71</v>
      </c>
      <c r="CV6" s="21">
        <f t="shared" si="10"/>
        <v>64.95</v>
      </c>
      <c r="CW6" s="20" t="str">
        <f>IF(CW7="","",IF(CW7="-","【-】","【"&amp;SUBSTITUTE(TEXT(CW7,"#,##0.00"),"-","△")&amp;"】"))</f>
        <v>【60.13】</v>
      </c>
      <c r="CX6" s="21">
        <f>IF(CX7="",NA(),CX7)</f>
        <v>82.22</v>
      </c>
      <c r="CY6" s="21">
        <f t="shared" ref="CY6:DG6" si="11">IF(CY7="",NA(),CY7)</f>
        <v>81.36</v>
      </c>
      <c r="CZ6" s="21">
        <f t="shared" si="11"/>
        <v>81.75</v>
      </c>
      <c r="DA6" s="21">
        <f t="shared" si="11"/>
        <v>82.88</v>
      </c>
      <c r="DB6" s="21">
        <f t="shared" si="11"/>
        <v>83.9</v>
      </c>
      <c r="DC6" s="21">
        <f t="shared" si="11"/>
        <v>92.72</v>
      </c>
      <c r="DD6" s="21">
        <f t="shared" si="11"/>
        <v>92.88</v>
      </c>
      <c r="DE6" s="21">
        <f t="shared" si="11"/>
        <v>92.9</v>
      </c>
      <c r="DF6" s="21">
        <f t="shared" si="11"/>
        <v>92.89</v>
      </c>
      <c r="DG6" s="21">
        <f t="shared" si="11"/>
        <v>93.08</v>
      </c>
      <c r="DH6" s="20" t="str">
        <f>IF(DH7="","",IF(DH7="-","【-】","【"&amp;SUBSTITUTE(TEXT(DH7,"#,##0.00"),"-","△")&amp;"】"))</f>
        <v>【96.00】</v>
      </c>
      <c r="DI6" s="21">
        <f>IF(DI7="",NA(),DI7)</f>
        <v>3.49</v>
      </c>
      <c r="DJ6" s="21">
        <f t="shared" ref="DJ6:DR6" si="12">IF(DJ7="",NA(),DJ7)</f>
        <v>6.89</v>
      </c>
      <c r="DK6" s="21">
        <f t="shared" si="12"/>
        <v>10.16</v>
      </c>
      <c r="DL6" s="21">
        <f t="shared" si="12"/>
        <v>13.24</v>
      </c>
      <c r="DM6" s="21">
        <f t="shared" si="12"/>
        <v>15.99</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1">
        <f t="shared" si="13"/>
        <v>1.89</v>
      </c>
      <c r="DW6" s="21">
        <f t="shared" si="13"/>
        <v>2.1800000000000002</v>
      </c>
      <c r="DX6" s="21">
        <f t="shared" si="13"/>
        <v>2.66</v>
      </c>
      <c r="DY6" s="21">
        <f t="shared" si="13"/>
        <v>1.22</v>
      </c>
      <c r="DZ6" s="21">
        <f t="shared" si="13"/>
        <v>1.61</v>
      </c>
      <c r="EA6" s="21">
        <f t="shared" si="13"/>
        <v>2.08</v>
      </c>
      <c r="EB6" s="21">
        <f t="shared" si="13"/>
        <v>2.74</v>
      </c>
      <c r="EC6" s="21">
        <f t="shared" si="13"/>
        <v>3.24</v>
      </c>
      <c r="ED6" s="20" t="str">
        <f>IF(ED7="","",IF(ED7="-","【-】","【"&amp;SUBSTITUTE(TEXT(ED7,"#,##0.00"),"-","△")&amp;"】"))</f>
        <v>【9.46】</v>
      </c>
      <c r="EE6" s="21">
        <f>IF(EE7="",NA(),EE7)</f>
        <v>0.05</v>
      </c>
      <c r="EF6" s="21">
        <f t="shared" ref="EF6:EN6" si="14">IF(EF7="",NA(),EF7)</f>
        <v>0.1</v>
      </c>
      <c r="EG6" s="21">
        <f t="shared" si="14"/>
        <v>0.09</v>
      </c>
      <c r="EH6" s="21">
        <f t="shared" si="14"/>
        <v>7.0000000000000007E-2</v>
      </c>
      <c r="EI6" s="21">
        <f t="shared" si="14"/>
        <v>0.04</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472131</v>
      </c>
      <c r="D7" s="23">
        <v>46</v>
      </c>
      <c r="E7" s="23">
        <v>17</v>
      </c>
      <c r="F7" s="23">
        <v>1</v>
      </c>
      <c r="G7" s="23">
        <v>0</v>
      </c>
      <c r="H7" s="23" t="s">
        <v>96</v>
      </c>
      <c r="I7" s="23" t="s">
        <v>97</v>
      </c>
      <c r="J7" s="23" t="s">
        <v>98</v>
      </c>
      <c r="K7" s="23" t="s">
        <v>99</v>
      </c>
      <c r="L7" s="23" t="s">
        <v>100</v>
      </c>
      <c r="M7" s="23" t="s">
        <v>101</v>
      </c>
      <c r="N7" s="24" t="s">
        <v>102</v>
      </c>
      <c r="O7" s="24">
        <v>69.12</v>
      </c>
      <c r="P7" s="24">
        <v>67.02</v>
      </c>
      <c r="Q7" s="24">
        <v>90.55</v>
      </c>
      <c r="R7" s="24">
        <v>1760</v>
      </c>
      <c r="S7" s="24">
        <v>126948</v>
      </c>
      <c r="T7" s="24">
        <v>87.03</v>
      </c>
      <c r="U7" s="24">
        <v>1458.67</v>
      </c>
      <c r="V7" s="24">
        <v>85067</v>
      </c>
      <c r="W7" s="24">
        <v>21.1</v>
      </c>
      <c r="X7" s="24">
        <v>4031.61</v>
      </c>
      <c r="Y7" s="24">
        <v>105.99</v>
      </c>
      <c r="Z7" s="24">
        <v>105.8</v>
      </c>
      <c r="AA7" s="24">
        <v>105.59</v>
      </c>
      <c r="AB7" s="24">
        <v>106.59</v>
      </c>
      <c r="AC7" s="24">
        <v>100.17</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35.200000000000003</v>
      </c>
      <c r="AV7" s="24">
        <v>40.950000000000003</v>
      </c>
      <c r="AW7" s="24">
        <v>55.77</v>
      </c>
      <c r="AX7" s="24">
        <v>94.51</v>
      </c>
      <c r="AY7" s="24">
        <v>84.16</v>
      </c>
      <c r="AZ7" s="24">
        <v>67.930000000000007</v>
      </c>
      <c r="BA7" s="24">
        <v>68.53</v>
      </c>
      <c r="BB7" s="24">
        <v>69.180000000000007</v>
      </c>
      <c r="BC7" s="24">
        <v>76.319999999999993</v>
      </c>
      <c r="BD7" s="24">
        <v>80.33</v>
      </c>
      <c r="BE7" s="24">
        <v>82.75</v>
      </c>
      <c r="BF7" s="24">
        <v>927.43</v>
      </c>
      <c r="BG7" s="24">
        <v>888.04</v>
      </c>
      <c r="BH7" s="24">
        <v>743.1</v>
      </c>
      <c r="BI7" s="24">
        <v>694.5</v>
      </c>
      <c r="BJ7" s="24">
        <v>492.39</v>
      </c>
      <c r="BK7" s="24">
        <v>857.88</v>
      </c>
      <c r="BL7" s="24">
        <v>825.1</v>
      </c>
      <c r="BM7" s="24">
        <v>789.87</v>
      </c>
      <c r="BN7" s="24">
        <v>749.43</v>
      </c>
      <c r="BO7" s="24">
        <v>698.04</v>
      </c>
      <c r="BP7" s="24">
        <v>602.55999999999995</v>
      </c>
      <c r="BQ7" s="24">
        <v>57.5</v>
      </c>
      <c r="BR7" s="24">
        <v>58.68</v>
      </c>
      <c r="BS7" s="24">
        <v>69.650000000000006</v>
      </c>
      <c r="BT7" s="24">
        <v>71.17</v>
      </c>
      <c r="BU7" s="24">
        <v>70.94</v>
      </c>
      <c r="BV7" s="24">
        <v>94.97</v>
      </c>
      <c r="BW7" s="24">
        <v>97.07</v>
      </c>
      <c r="BX7" s="24">
        <v>98.06</v>
      </c>
      <c r="BY7" s="24">
        <v>98.46</v>
      </c>
      <c r="BZ7" s="24">
        <v>97.98</v>
      </c>
      <c r="CA7" s="24">
        <v>97.94</v>
      </c>
      <c r="CB7" s="24">
        <v>150</v>
      </c>
      <c r="CC7" s="24">
        <v>150</v>
      </c>
      <c r="CD7" s="24">
        <v>151.49</v>
      </c>
      <c r="CE7" s="24">
        <v>150</v>
      </c>
      <c r="CF7" s="24">
        <v>150</v>
      </c>
      <c r="CG7" s="24">
        <v>159.49</v>
      </c>
      <c r="CH7" s="24">
        <v>157.81</v>
      </c>
      <c r="CI7" s="24">
        <v>157.37</v>
      </c>
      <c r="CJ7" s="24">
        <v>157.44999999999999</v>
      </c>
      <c r="CK7" s="24">
        <v>159.75</v>
      </c>
      <c r="CL7" s="24">
        <v>140.97999999999999</v>
      </c>
      <c r="CM7" s="24">
        <v>99.4</v>
      </c>
      <c r="CN7" s="24">
        <v>83.31</v>
      </c>
      <c r="CO7" s="24">
        <v>87.51</v>
      </c>
      <c r="CP7" s="24">
        <v>79.88</v>
      </c>
      <c r="CQ7" s="24">
        <v>82.25</v>
      </c>
      <c r="CR7" s="24">
        <v>65.28</v>
      </c>
      <c r="CS7" s="24">
        <v>64.92</v>
      </c>
      <c r="CT7" s="24">
        <v>64.14</v>
      </c>
      <c r="CU7" s="24">
        <v>63.71</v>
      </c>
      <c r="CV7" s="24">
        <v>64.95</v>
      </c>
      <c r="CW7" s="24">
        <v>60.13</v>
      </c>
      <c r="CX7" s="24">
        <v>82.22</v>
      </c>
      <c r="CY7" s="24">
        <v>81.36</v>
      </c>
      <c r="CZ7" s="24">
        <v>81.75</v>
      </c>
      <c r="DA7" s="24">
        <v>82.88</v>
      </c>
      <c r="DB7" s="24">
        <v>83.9</v>
      </c>
      <c r="DC7" s="24">
        <v>92.72</v>
      </c>
      <c r="DD7" s="24">
        <v>92.88</v>
      </c>
      <c r="DE7" s="24">
        <v>92.9</v>
      </c>
      <c r="DF7" s="24">
        <v>92.89</v>
      </c>
      <c r="DG7" s="24">
        <v>93.08</v>
      </c>
      <c r="DH7" s="24">
        <v>96</v>
      </c>
      <c r="DI7" s="24">
        <v>3.49</v>
      </c>
      <c r="DJ7" s="24">
        <v>6.89</v>
      </c>
      <c r="DK7" s="24">
        <v>10.16</v>
      </c>
      <c r="DL7" s="24">
        <v>13.24</v>
      </c>
      <c r="DM7" s="24">
        <v>15.99</v>
      </c>
      <c r="DN7" s="24">
        <v>23.79</v>
      </c>
      <c r="DO7" s="24">
        <v>25.66</v>
      </c>
      <c r="DP7" s="24">
        <v>27.46</v>
      </c>
      <c r="DQ7" s="24">
        <v>29.93</v>
      </c>
      <c r="DR7" s="24">
        <v>31.89</v>
      </c>
      <c r="DS7" s="24">
        <v>42.2</v>
      </c>
      <c r="DT7" s="24">
        <v>0</v>
      </c>
      <c r="DU7" s="24">
        <v>0</v>
      </c>
      <c r="DV7" s="24">
        <v>1.89</v>
      </c>
      <c r="DW7" s="24">
        <v>2.1800000000000002</v>
      </c>
      <c r="DX7" s="24">
        <v>2.66</v>
      </c>
      <c r="DY7" s="24">
        <v>1.22</v>
      </c>
      <c r="DZ7" s="24">
        <v>1.61</v>
      </c>
      <c r="EA7" s="24">
        <v>2.08</v>
      </c>
      <c r="EB7" s="24">
        <v>2.74</v>
      </c>
      <c r="EC7" s="24">
        <v>3.24</v>
      </c>
      <c r="ED7" s="24">
        <v>9.4600000000000009</v>
      </c>
      <c r="EE7" s="24">
        <v>0.05</v>
      </c>
      <c r="EF7" s="24">
        <v>0.1</v>
      </c>
      <c r="EG7" s="24">
        <v>0.09</v>
      </c>
      <c r="EH7" s="24">
        <v>7.0000000000000007E-2</v>
      </c>
      <c r="EI7" s="24">
        <v>0.04</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棚原　久規</cp:lastModifiedBy>
  <cp:lastPrinted>2026-01-22T00:27:06Z</cp:lastPrinted>
  <dcterms:created xsi:type="dcterms:W3CDTF">2025-12-23T06:06:50Z</dcterms:created>
  <dcterms:modified xsi:type="dcterms:W3CDTF">2026-01-22T00:40:28Z</dcterms:modified>
  <cp:category/>
</cp:coreProperties>
</file>