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水道営業課\02_水道調定係\96_料金改定\"/>
    </mc:Choice>
  </mc:AlternateContent>
  <bookViews>
    <workbookView xWindow="-120" yWindow="-120" windowWidth="29040" windowHeight="15840"/>
  </bookViews>
  <sheets>
    <sheet name="早見票" sheetId="1" r:id="rId1"/>
  </sheets>
  <definedNames>
    <definedName name="_xlnm.Print_Area" localSheetId="0">早見票!$A$1:$AR$32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C10" i="1" s="1"/>
  <c r="D10" i="1" l="1"/>
  <c r="A11" i="1" l="1"/>
  <c r="A12" i="1" l="1"/>
  <c r="D11" i="1"/>
  <c r="A13" i="1" l="1"/>
  <c r="D12" i="1"/>
  <c r="AX5" i="1"/>
  <c r="AV5" i="1"/>
  <c r="AT5" i="1"/>
  <c r="A14" i="1" l="1"/>
  <c r="D13" i="1"/>
  <c r="F13" i="1" s="1"/>
  <c r="C13" i="1"/>
  <c r="C14" i="1"/>
  <c r="C11" i="1"/>
  <c r="E11" i="1" s="1"/>
  <c r="C12" i="1"/>
  <c r="E12" i="1" s="1"/>
  <c r="F11" i="1"/>
  <c r="F12" i="1"/>
  <c r="A15" i="1" l="1"/>
  <c r="D14" i="1"/>
  <c r="F14" i="1" s="1"/>
  <c r="G11" i="1"/>
  <c r="G12" i="1"/>
  <c r="E14" i="1"/>
  <c r="E13" i="1"/>
  <c r="G13" i="1" s="1"/>
  <c r="G14" i="1" l="1"/>
  <c r="A16" i="1"/>
  <c r="D15" i="1"/>
  <c r="F15" i="1" s="1"/>
  <c r="C15" i="1"/>
  <c r="E15" i="1" s="1"/>
  <c r="F10" i="1"/>
  <c r="E10" i="1"/>
  <c r="G15" i="1" l="1"/>
  <c r="A17" i="1"/>
  <c r="D16" i="1"/>
  <c r="F16" i="1" s="1"/>
  <c r="C16" i="1"/>
  <c r="E16" i="1" s="1"/>
  <c r="G10" i="1"/>
  <c r="H10" i="1" s="1"/>
  <c r="H15" i="1"/>
  <c r="H14" i="1"/>
  <c r="H13" i="1"/>
  <c r="H12" i="1"/>
  <c r="H11" i="1"/>
  <c r="G16" i="1" l="1"/>
  <c r="H16" i="1" s="1"/>
  <c r="A18" i="1"/>
  <c r="D17" i="1"/>
  <c r="F17" i="1" s="1"/>
  <c r="C17" i="1"/>
  <c r="E17" i="1" l="1"/>
  <c r="G17" i="1" s="1"/>
  <c r="H17" i="1" s="1"/>
  <c r="A19" i="1"/>
  <c r="D18" i="1"/>
  <c r="F18" i="1" s="1"/>
  <c r="C18" i="1"/>
  <c r="E18" i="1" l="1"/>
  <c r="G18" i="1" s="1"/>
  <c r="H18" i="1" s="1"/>
  <c r="A20" i="1"/>
  <c r="D19" i="1"/>
  <c r="F19" i="1" s="1"/>
  <c r="C19" i="1"/>
  <c r="E19" i="1" l="1"/>
  <c r="G19" i="1" s="1"/>
  <c r="H19" i="1" s="1"/>
  <c r="A21" i="1"/>
  <c r="D20" i="1"/>
  <c r="F20" i="1" s="1"/>
  <c r="C20" i="1"/>
  <c r="E20" i="1" l="1"/>
  <c r="G20" i="1" s="1"/>
  <c r="H20" i="1" s="1"/>
  <c r="A22" i="1"/>
  <c r="D21" i="1"/>
  <c r="F21" i="1" s="1"/>
  <c r="C21" i="1"/>
  <c r="E21" i="1" l="1"/>
  <c r="G21" i="1" s="1"/>
  <c r="H21" i="1" s="1"/>
  <c r="A23" i="1"/>
  <c r="D22" i="1"/>
  <c r="F22" i="1" s="1"/>
  <c r="C22" i="1"/>
  <c r="E22" i="1" l="1"/>
  <c r="G22" i="1" s="1"/>
  <c r="H22" i="1" s="1"/>
  <c r="A24" i="1"/>
  <c r="D23" i="1"/>
  <c r="F23" i="1" s="1"/>
  <c r="C23" i="1"/>
  <c r="E23" i="1" l="1"/>
  <c r="G23" i="1" s="1"/>
  <c r="H23" i="1" s="1"/>
  <c r="A25" i="1"/>
  <c r="D24" i="1"/>
  <c r="F24" i="1" s="1"/>
  <c r="C24" i="1"/>
  <c r="A26" i="1" l="1"/>
  <c r="D25" i="1"/>
  <c r="F25" i="1" s="1"/>
  <c r="C25" i="1"/>
  <c r="E24" i="1"/>
  <c r="G24" i="1" s="1"/>
  <c r="H24" i="1" s="1"/>
  <c r="E25" i="1" l="1"/>
  <c r="G25" i="1" s="1"/>
  <c r="H25" i="1" s="1"/>
  <c r="A27" i="1"/>
  <c r="D26" i="1"/>
  <c r="F26" i="1" s="1"/>
  <c r="C26" i="1"/>
  <c r="A28" i="1" l="1"/>
  <c r="D27" i="1"/>
  <c r="F27" i="1" s="1"/>
  <c r="C27" i="1"/>
  <c r="E26" i="1"/>
  <c r="G26" i="1" s="1"/>
  <c r="H26" i="1" s="1"/>
  <c r="E27" i="1" l="1"/>
  <c r="G27" i="1" s="1"/>
  <c r="H27" i="1" s="1"/>
  <c r="A29" i="1"/>
  <c r="D28" i="1"/>
  <c r="F28" i="1" s="1"/>
  <c r="C28" i="1"/>
  <c r="E28" i="1" l="1"/>
  <c r="G28" i="1" s="1"/>
  <c r="H28" i="1" s="1"/>
  <c r="A30" i="1"/>
  <c r="D29" i="1"/>
  <c r="F29" i="1" s="1"/>
  <c r="C29" i="1"/>
  <c r="E29" i="1" l="1"/>
  <c r="G29" i="1" s="1"/>
  <c r="H29" i="1" s="1"/>
  <c r="A31" i="1"/>
  <c r="D30" i="1"/>
  <c r="F30" i="1" s="1"/>
  <c r="C30" i="1"/>
  <c r="E30" i="1" l="1"/>
  <c r="G30" i="1" s="1"/>
  <c r="H30" i="1" s="1"/>
  <c r="A32" i="1"/>
  <c r="D31" i="1"/>
  <c r="F31" i="1" s="1"/>
  <c r="C31" i="1"/>
  <c r="E31" i="1" l="1"/>
  <c r="G31" i="1" s="1"/>
  <c r="H31" i="1" s="1"/>
  <c r="J3" i="1"/>
  <c r="D32" i="1"/>
  <c r="F32" i="1" s="1"/>
  <c r="C32" i="1"/>
  <c r="J4" i="1" l="1"/>
  <c r="M3" i="1"/>
  <c r="O3" i="1" s="1"/>
  <c r="L3" i="1"/>
  <c r="N3" i="1" s="1"/>
  <c r="E32" i="1"/>
  <c r="G32" i="1" s="1"/>
  <c r="H32" i="1" s="1"/>
  <c r="P3" i="1" l="1"/>
  <c r="Q3" i="1" s="1"/>
  <c r="J5" i="1"/>
  <c r="M4" i="1"/>
  <c r="O4" i="1" s="1"/>
  <c r="L4" i="1"/>
  <c r="N4" i="1" s="1"/>
  <c r="P4" i="1" l="1"/>
  <c r="Q4" i="1" s="1"/>
  <c r="J6" i="1"/>
  <c r="M5" i="1"/>
  <c r="O5" i="1" s="1"/>
  <c r="L5" i="1"/>
  <c r="N5" i="1" s="1"/>
  <c r="P5" i="1" l="1"/>
  <c r="Q5" i="1" s="1"/>
  <c r="J7" i="1"/>
  <c r="M6" i="1"/>
  <c r="O6" i="1" s="1"/>
  <c r="L6" i="1"/>
  <c r="N6" i="1" s="1"/>
  <c r="P6" i="1" l="1"/>
  <c r="Q6" i="1" s="1"/>
  <c r="J8" i="1"/>
  <c r="M7" i="1"/>
  <c r="O7" i="1" s="1"/>
  <c r="L7" i="1"/>
  <c r="N7" i="1" s="1"/>
  <c r="P7" i="1" l="1"/>
  <c r="Q7" i="1" s="1"/>
  <c r="J9" i="1"/>
  <c r="M8" i="1"/>
  <c r="O8" i="1" s="1"/>
  <c r="L8" i="1"/>
  <c r="N8" i="1" s="1"/>
  <c r="P8" i="1" l="1"/>
  <c r="Q8" i="1" s="1"/>
  <c r="J10" i="1"/>
  <c r="M9" i="1"/>
  <c r="O9" i="1" s="1"/>
  <c r="L9" i="1"/>
  <c r="N9" i="1" s="1"/>
  <c r="P9" i="1" l="1"/>
  <c r="Q9" i="1" s="1"/>
  <c r="J11" i="1"/>
  <c r="M10" i="1"/>
  <c r="O10" i="1" s="1"/>
  <c r="L10" i="1"/>
  <c r="N10" i="1" s="1"/>
  <c r="P10" i="1" l="1"/>
  <c r="Q10" i="1" s="1"/>
  <c r="J12" i="1"/>
  <c r="M11" i="1"/>
  <c r="O11" i="1" s="1"/>
  <c r="L11" i="1"/>
  <c r="N11" i="1" s="1"/>
  <c r="P11" i="1" l="1"/>
  <c r="Q11" i="1" s="1"/>
  <c r="J13" i="1"/>
  <c r="M12" i="1"/>
  <c r="O12" i="1" s="1"/>
  <c r="L12" i="1"/>
  <c r="N12" i="1" s="1"/>
  <c r="P12" i="1" l="1"/>
  <c r="Q12" i="1" s="1"/>
  <c r="J14" i="1"/>
  <c r="M13" i="1"/>
  <c r="O13" i="1" s="1"/>
  <c r="L13" i="1"/>
  <c r="N13" i="1" s="1"/>
  <c r="P13" i="1" l="1"/>
  <c r="Q13" i="1" s="1"/>
  <c r="J15" i="1"/>
  <c r="M14" i="1"/>
  <c r="O14" i="1" s="1"/>
  <c r="L14" i="1"/>
  <c r="N14" i="1" s="1"/>
  <c r="P14" i="1" l="1"/>
  <c r="Q14" i="1" s="1"/>
  <c r="J16" i="1"/>
  <c r="M15" i="1"/>
  <c r="O15" i="1" s="1"/>
  <c r="L15" i="1"/>
  <c r="N15" i="1" s="1"/>
  <c r="P15" i="1" l="1"/>
  <c r="Q15" i="1" s="1"/>
  <c r="J17" i="1"/>
  <c r="M16" i="1"/>
  <c r="O16" i="1" s="1"/>
  <c r="L16" i="1"/>
  <c r="N16" i="1" s="1"/>
  <c r="P16" i="1" l="1"/>
  <c r="Q16" i="1" s="1"/>
  <c r="J18" i="1"/>
  <c r="M17" i="1"/>
  <c r="O17" i="1" s="1"/>
  <c r="L17" i="1"/>
  <c r="N17" i="1" s="1"/>
  <c r="P17" i="1" l="1"/>
  <c r="Q17" i="1" s="1"/>
  <c r="J19" i="1"/>
  <c r="M18" i="1"/>
  <c r="O18" i="1" s="1"/>
  <c r="L18" i="1"/>
  <c r="N18" i="1" s="1"/>
  <c r="P18" i="1" l="1"/>
  <c r="Q18" i="1" s="1"/>
  <c r="J20" i="1"/>
  <c r="M19" i="1"/>
  <c r="O19" i="1" s="1"/>
  <c r="L19" i="1"/>
  <c r="N19" i="1" s="1"/>
  <c r="P19" i="1" l="1"/>
  <c r="Q19" i="1" s="1"/>
  <c r="J21" i="1"/>
  <c r="M20" i="1"/>
  <c r="O20" i="1" s="1"/>
  <c r="L20" i="1"/>
  <c r="N20" i="1" s="1"/>
  <c r="P20" i="1" l="1"/>
  <c r="Q20" i="1" s="1"/>
  <c r="J22" i="1"/>
  <c r="M21" i="1"/>
  <c r="O21" i="1" s="1"/>
  <c r="L21" i="1"/>
  <c r="N21" i="1" s="1"/>
  <c r="P21" i="1" l="1"/>
  <c r="Q21" i="1" s="1"/>
  <c r="J23" i="1"/>
  <c r="M22" i="1"/>
  <c r="O22" i="1" s="1"/>
  <c r="L22" i="1"/>
  <c r="N22" i="1" l="1"/>
  <c r="P22" i="1" s="1"/>
  <c r="Q22" i="1" s="1"/>
  <c r="J24" i="1"/>
  <c r="M23" i="1"/>
  <c r="O23" i="1" s="1"/>
  <c r="L23" i="1"/>
  <c r="N23" i="1" s="1"/>
  <c r="P23" i="1" l="1"/>
  <c r="Q23" i="1" s="1"/>
  <c r="J25" i="1"/>
  <c r="M24" i="1"/>
  <c r="O24" i="1" s="1"/>
  <c r="L24" i="1"/>
  <c r="N24" i="1" s="1"/>
  <c r="P24" i="1" l="1"/>
  <c r="Q24" i="1" s="1"/>
  <c r="J26" i="1"/>
  <c r="M25" i="1"/>
  <c r="O25" i="1" s="1"/>
  <c r="L25" i="1"/>
  <c r="N25" i="1" s="1"/>
  <c r="P25" i="1" l="1"/>
  <c r="Q25" i="1" s="1"/>
  <c r="J27" i="1"/>
  <c r="M26" i="1"/>
  <c r="O26" i="1" s="1"/>
  <c r="L26" i="1"/>
  <c r="N26" i="1" s="1"/>
  <c r="P26" i="1" l="1"/>
  <c r="Q26" i="1" s="1"/>
  <c r="J28" i="1"/>
  <c r="M27" i="1"/>
  <c r="O27" i="1" s="1"/>
  <c r="L27" i="1"/>
  <c r="N27" i="1" s="1"/>
  <c r="P27" i="1" l="1"/>
  <c r="Q27" i="1" s="1"/>
  <c r="J29" i="1"/>
  <c r="M28" i="1"/>
  <c r="O28" i="1" s="1"/>
  <c r="L28" i="1"/>
  <c r="N28" i="1" s="1"/>
  <c r="P28" i="1" l="1"/>
  <c r="Q28" i="1" s="1"/>
  <c r="J30" i="1"/>
  <c r="M29" i="1"/>
  <c r="O29" i="1" s="1"/>
  <c r="L29" i="1"/>
  <c r="N29" i="1" s="1"/>
  <c r="P29" i="1" l="1"/>
  <c r="Q29" i="1" s="1"/>
  <c r="J31" i="1"/>
  <c r="M30" i="1"/>
  <c r="O30" i="1" s="1"/>
  <c r="L30" i="1"/>
  <c r="N30" i="1" s="1"/>
  <c r="P30" i="1" l="1"/>
  <c r="Q30" i="1" s="1"/>
  <c r="J32" i="1"/>
  <c r="M31" i="1"/>
  <c r="O31" i="1" s="1"/>
  <c r="L31" i="1"/>
  <c r="N31" i="1" s="1"/>
  <c r="P31" i="1" l="1"/>
  <c r="Q31" i="1" s="1"/>
  <c r="S3" i="1"/>
  <c r="M32" i="1"/>
  <c r="O32" i="1" s="1"/>
  <c r="L32" i="1"/>
  <c r="N32" i="1" l="1"/>
  <c r="P32" i="1" s="1"/>
  <c r="Q32" i="1" s="1"/>
  <c r="S4" i="1"/>
  <c r="V3" i="1"/>
  <c r="X3" i="1" s="1"/>
  <c r="U3" i="1"/>
  <c r="W3" i="1" s="1"/>
  <c r="Y3" i="1" l="1"/>
  <c r="Z3" i="1" s="1"/>
  <c r="S5" i="1"/>
  <c r="V4" i="1"/>
  <c r="X4" i="1" s="1"/>
  <c r="U4" i="1"/>
  <c r="W4" i="1" s="1"/>
  <c r="Y4" i="1" l="1"/>
  <c r="Z4" i="1" s="1"/>
  <c r="S6" i="1"/>
  <c r="V5" i="1"/>
  <c r="X5" i="1" s="1"/>
  <c r="U5" i="1"/>
  <c r="W5" i="1" s="1"/>
  <c r="Y5" i="1" l="1"/>
  <c r="Z5" i="1" s="1"/>
  <c r="S7" i="1"/>
  <c r="V6" i="1"/>
  <c r="X6" i="1" s="1"/>
  <c r="U6" i="1"/>
  <c r="W6" i="1" s="1"/>
  <c r="Y6" i="1" l="1"/>
  <c r="Z6" i="1" s="1"/>
  <c r="S8" i="1"/>
  <c r="V7" i="1"/>
  <c r="X7" i="1" s="1"/>
  <c r="U7" i="1"/>
  <c r="W7" i="1" s="1"/>
  <c r="Y7" i="1" l="1"/>
  <c r="Z7" i="1" s="1"/>
  <c r="S9" i="1"/>
  <c r="V8" i="1"/>
  <c r="X8" i="1" s="1"/>
  <c r="U8" i="1"/>
  <c r="W8" i="1" s="1"/>
  <c r="Y8" i="1" l="1"/>
  <c r="Z8" i="1" s="1"/>
  <c r="S10" i="1"/>
  <c r="V9" i="1"/>
  <c r="X9" i="1" s="1"/>
  <c r="U9" i="1"/>
  <c r="W9" i="1" s="1"/>
  <c r="Y9" i="1" l="1"/>
  <c r="Z9" i="1" s="1"/>
  <c r="S11" i="1"/>
  <c r="V10" i="1"/>
  <c r="X10" i="1" s="1"/>
  <c r="U10" i="1"/>
  <c r="W10" i="1" s="1"/>
  <c r="Y10" i="1" l="1"/>
  <c r="Z10" i="1" s="1"/>
  <c r="S12" i="1"/>
  <c r="V11" i="1"/>
  <c r="X11" i="1" s="1"/>
  <c r="U11" i="1"/>
  <c r="W11" i="1" s="1"/>
  <c r="Y11" i="1" l="1"/>
  <c r="Z11" i="1" s="1"/>
  <c r="S13" i="1"/>
  <c r="V12" i="1"/>
  <c r="X12" i="1" s="1"/>
  <c r="U12" i="1"/>
  <c r="W12" i="1" s="1"/>
  <c r="Y12" i="1" l="1"/>
  <c r="Z12" i="1" s="1"/>
  <c r="S14" i="1"/>
  <c r="V13" i="1"/>
  <c r="X13" i="1" s="1"/>
  <c r="U13" i="1"/>
  <c r="W13" i="1" s="1"/>
  <c r="Y13" i="1" l="1"/>
  <c r="Z13" i="1" s="1"/>
  <c r="S15" i="1"/>
  <c r="V14" i="1"/>
  <c r="X14" i="1" s="1"/>
  <c r="U14" i="1"/>
  <c r="W14" i="1" s="1"/>
  <c r="Y14" i="1" l="1"/>
  <c r="Z14" i="1" s="1"/>
  <c r="S16" i="1"/>
  <c r="V15" i="1"/>
  <c r="X15" i="1" s="1"/>
  <c r="U15" i="1"/>
  <c r="W15" i="1" s="1"/>
  <c r="Y15" i="1" l="1"/>
  <c r="Z15" i="1" s="1"/>
  <c r="S17" i="1"/>
  <c r="V16" i="1"/>
  <c r="X16" i="1" s="1"/>
  <c r="U16" i="1"/>
  <c r="W16" i="1" s="1"/>
  <c r="Y16" i="1" l="1"/>
  <c r="Z16" i="1" s="1"/>
  <c r="S18" i="1"/>
  <c r="V17" i="1"/>
  <c r="X17" i="1" s="1"/>
  <c r="U17" i="1"/>
  <c r="W17" i="1" s="1"/>
  <c r="Y17" i="1" l="1"/>
  <c r="Z17" i="1" s="1"/>
  <c r="S19" i="1"/>
  <c r="V18" i="1"/>
  <c r="X18" i="1" s="1"/>
  <c r="U18" i="1"/>
  <c r="W18" i="1" s="1"/>
  <c r="Y18" i="1" l="1"/>
  <c r="Z18" i="1" s="1"/>
  <c r="S20" i="1"/>
  <c r="V19" i="1"/>
  <c r="X19" i="1" s="1"/>
  <c r="U19" i="1"/>
  <c r="W19" i="1" s="1"/>
  <c r="Y19" i="1" l="1"/>
  <c r="Z19" i="1" s="1"/>
  <c r="S21" i="1"/>
  <c r="V20" i="1"/>
  <c r="X20" i="1" s="1"/>
  <c r="U20" i="1"/>
  <c r="W20" i="1" s="1"/>
  <c r="Y20" i="1" l="1"/>
  <c r="Z20" i="1" s="1"/>
  <c r="S22" i="1"/>
  <c r="V21" i="1"/>
  <c r="X21" i="1" s="1"/>
  <c r="U21" i="1"/>
  <c r="W21" i="1" s="1"/>
  <c r="Y21" i="1" l="1"/>
  <c r="Z21" i="1" s="1"/>
  <c r="S23" i="1"/>
  <c r="V22" i="1"/>
  <c r="X22" i="1" s="1"/>
  <c r="U22" i="1"/>
  <c r="W22" i="1" s="1"/>
  <c r="Y22" i="1" l="1"/>
  <c r="Z22" i="1" s="1"/>
  <c r="S24" i="1"/>
  <c r="V23" i="1"/>
  <c r="X23" i="1" s="1"/>
  <c r="U23" i="1"/>
  <c r="W23" i="1" s="1"/>
  <c r="Y23" i="1" l="1"/>
  <c r="Z23" i="1" s="1"/>
  <c r="S25" i="1"/>
  <c r="V24" i="1"/>
  <c r="X24" i="1" s="1"/>
  <c r="U24" i="1"/>
  <c r="W24" i="1" s="1"/>
  <c r="Y24" i="1" l="1"/>
  <c r="Z24" i="1" s="1"/>
  <c r="S26" i="1"/>
  <c r="V25" i="1"/>
  <c r="X25" i="1" s="1"/>
  <c r="U25" i="1"/>
  <c r="W25" i="1" s="1"/>
  <c r="Y25" i="1" l="1"/>
  <c r="Z25" i="1" s="1"/>
  <c r="S27" i="1"/>
  <c r="V26" i="1"/>
  <c r="X26" i="1" s="1"/>
  <c r="U26" i="1"/>
  <c r="W26" i="1" s="1"/>
  <c r="Y26" i="1" l="1"/>
  <c r="Z26" i="1" s="1"/>
  <c r="S28" i="1"/>
  <c r="V27" i="1"/>
  <c r="X27" i="1" s="1"/>
  <c r="U27" i="1"/>
  <c r="W27" i="1" s="1"/>
  <c r="Y27" i="1" l="1"/>
  <c r="Z27" i="1" s="1"/>
  <c r="S29" i="1"/>
  <c r="V28" i="1"/>
  <c r="X28" i="1" s="1"/>
  <c r="U28" i="1"/>
  <c r="W28" i="1" s="1"/>
  <c r="Y28" i="1" l="1"/>
  <c r="Z28" i="1" s="1"/>
  <c r="S30" i="1"/>
  <c r="V29" i="1"/>
  <c r="X29" i="1" s="1"/>
  <c r="U29" i="1"/>
  <c r="W29" i="1" s="1"/>
  <c r="Y29" i="1" l="1"/>
  <c r="Z29" i="1" s="1"/>
  <c r="S31" i="1"/>
  <c r="V30" i="1"/>
  <c r="X30" i="1" s="1"/>
  <c r="U30" i="1"/>
  <c r="W30" i="1" s="1"/>
  <c r="Y30" i="1" l="1"/>
  <c r="Z30" i="1" s="1"/>
  <c r="S32" i="1"/>
  <c r="V31" i="1"/>
  <c r="X31" i="1" s="1"/>
  <c r="U31" i="1"/>
  <c r="W31" i="1" s="1"/>
  <c r="Y31" i="1" l="1"/>
  <c r="Z31" i="1" s="1"/>
  <c r="AB3" i="1"/>
  <c r="V32" i="1"/>
  <c r="X32" i="1" s="1"/>
  <c r="U32" i="1"/>
  <c r="W32" i="1" s="1"/>
  <c r="Y32" i="1" l="1"/>
  <c r="Z32" i="1" s="1"/>
  <c r="AB4" i="1"/>
  <c r="AE3" i="1"/>
  <c r="AG3" i="1" s="1"/>
  <c r="AD3" i="1"/>
  <c r="AF3" i="1" s="1"/>
  <c r="AH3" i="1" l="1"/>
  <c r="AI3" i="1" s="1"/>
  <c r="AB5" i="1"/>
  <c r="AE4" i="1"/>
  <c r="AG4" i="1" s="1"/>
  <c r="AD4" i="1"/>
  <c r="AF4" i="1" s="1"/>
  <c r="AH4" i="1" l="1"/>
  <c r="AI4" i="1" s="1"/>
  <c r="AB6" i="1"/>
  <c r="AE5" i="1"/>
  <c r="AG5" i="1" s="1"/>
  <c r="AD5" i="1"/>
  <c r="AF5" i="1" s="1"/>
  <c r="AH5" i="1" l="1"/>
  <c r="AI5" i="1" s="1"/>
  <c r="AB7" i="1"/>
  <c r="AE6" i="1"/>
  <c r="AG6" i="1" s="1"/>
  <c r="AD6" i="1"/>
  <c r="AF6" i="1" s="1"/>
  <c r="AH6" i="1" l="1"/>
  <c r="AI6" i="1" s="1"/>
  <c r="AB8" i="1"/>
  <c r="AE7" i="1"/>
  <c r="AG7" i="1" s="1"/>
  <c r="AD7" i="1"/>
  <c r="AF7" i="1" s="1"/>
  <c r="AH7" i="1" l="1"/>
  <c r="AI7" i="1" s="1"/>
  <c r="AB9" i="1"/>
  <c r="AE8" i="1"/>
  <c r="AG8" i="1" s="1"/>
  <c r="AD8" i="1"/>
  <c r="AF8" i="1" s="1"/>
  <c r="AH8" i="1" l="1"/>
  <c r="AI8" i="1" s="1"/>
  <c r="AB10" i="1"/>
  <c r="AE9" i="1"/>
  <c r="AG9" i="1" s="1"/>
  <c r="AD9" i="1"/>
  <c r="AF9" i="1" s="1"/>
  <c r="AH9" i="1" l="1"/>
  <c r="AI9" i="1" s="1"/>
  <c r="AB11" i="1"/>
  <c r="AE10" i="1"/>
  <c r="AG10" i="1" s="1"/>
  <c r="AD10" i="1"/>
  <c r="AF10" i="1" s="1"/>
  <c r="AH10" i="1" l="1"/>
  <c r="AI10" i="1" s="1"/>
  <c r="AB12" i="1"/>
  <c r="AE11" i="1"/>
  <c r="AG11" i="1" s="1"/>
  <c r="AD11" i="1"/>
  <c r="AF11" i="1" s="1"/>
  <c r="AH11" i="1" l="1"/>
  <c r="AI11" i="1" s="1"/>
  <c r="AB13" i="1"/>
  <c r="AE12" i="1"/>
  <c r="AG12" i="1" s="1"/>
  <c r="AD12" i="1"/>
  <c r="AF12" i="1" s="1"/>
  <c r="AH12" i="1" l="1"/>
  <c r="AI12" i="1" s="1"/>
  <c r="AB14" i="1"/>
  <c r="AE13" i="1"/>
  <c r="AG13" i="1" s="1"/>
  <c r="AD13" i="1"/>
  <c r="AF13" i="1" s="1"/>
  <c r="AH13" i="1" l="1"/>
  <c r="AI13" i="1" s="1"/>
  <c r="AB15" i="1"/>
  <c r="AE14" i="1"/>
  <c r="AG14" i="1" s="1"/>
  <c r="AD14" i="1"/>
  <c r="AF14" i="1" s="1"/>
  <c r="AH14" i="1" l="1"/>
  <c r="AI14" i="1" s="1"/>
  <c r="AB16" i="1"/>
  <c r="AE15" i="1"/>
  <c r="AG15" i="1" s="1"/>
  <c r="AD15" i="1"/>
  <c r="AF15" i="1" s="1"/>
  <c r="AH15" i="1" l="1"/>
  <c r="AI15" i="1" s="1"/>
  <c r="AB17" i="1"/>
  <c r="AE16" i="1"/>
  <c r="AG16" i="1" s="1"/>
  <c r="AD16" i="1"/>
  <c r="AF16" i="1" s="1"/>
  <c r="AH16" i="1" l="1"/>
  <c r="AI16" i="1" s="1"/>
  <c r="AB18" i="1"/>
  <c r="AE17" i="1"/>
  <c r="AG17" i="1" s="1"/>
  <c r="AD17" i="1"/>
  <c r="AF17" i="1" s="1"/>
  <c r="AH17" i="1" l="1"/>
  <c r="AI17" i="1" s="1"/>
  <c r="AB19" i="1"/>
  <c r="AE18" i="1"/>
  <c r="AG18" i="1" s="1"/>
  <c r="AD18" i="1"/>
  <c r="AF18" i="1" s="1"/>
  <c r="AH18" i="1" l="1"/>
  <c r="AI18" i="1" s="1"/>
  <c r="AB20" i="1"/>
  <c r="AE19" i="1"/>
  <c r="AG19" i="1" s="1"/>
  <c r="AD19" i="1"/>
  <c r="AF19" i="1" s="1"/>
  <c r="AH19" i="1" l="1"/>
  <c r="AI19" i="1" s="1"/>
  <c r="AB21" i="1"/>
  <c r="AE20" i="1"/>
  <c r="AG20" i="1" s="1"/>
  <c r="AD20" i="1"/>
  <c r="AF20" i="1" s="1"/>
  <c r="AH20" i="1" l="1"/>
  <c r="AI20" i="1" s="1"/>
  <c r="AB22" i="1"/>
  <c r="AE21" i="1"/>
  <c r="AG21" i="1" s="1"/>
  <c r="AD21" i="1"/>
  <c r="AF21" i="1" s="1"/>
  <c r="AH21" i="1" l="1"/>
  <c r="AI21" i="1" s="1"/>
  <c r="AB23" i="1"/>
  <c r="AE22" i="1"/>
  <c r="AG22" i="1" s="1"/>
  <c r="AD22" i="1"/>
  <c r="AF22" i="1" s="1"/>
  <c r="AH22" i="1" l="1"/>
  <c r="AI22" i="1" s="1"/>
  <c r="AB24" i="1"/>
  <c r="AE23" i="1"/>
  <c r="AG23" i="1" s="1"/>
  <c r="AD23" i="1"/>
  <c r="AF23" i="1" s="1"/>
  <c r="AH23" i="1" l="1"/>
  <c r="AI23" i="1" s="1"/>
  <c r="AB25" i="1"/>
  <c r="AE24" i="1"/>
  <c r="AG24" i="1" s="1"/>
  <c r="AD24" i="1"/>
  <c r="AF24" i="1" s="1"/>
  <c r="AH24" i="1" l="1"/>
  <c r="AI24" i="1" s="1"/>
  <c r="AB26" i="1"/>
  <c r="AE25" i="1"/>
  <c r="AG25" i="1" s="1"/>
  <c r="AD25" i="1"/>
  <c r="AF25" i="1" s="1"/>
  <c r="AH25" i="1" l="1"/>
  <c r="AI25" i="1" s="1"/>
  <c r="AB27" i="1"/>
  <c r="AE26" i="1"/>
  <c r="AG26" i="1" s="1"/>
  <c r="AD26" i="1"/>
  <c r="AF26" i="1" s="1"/>
  <c r="AH26" i="1" l="1"/>
  <c r="AI26" i="1" s="1"/>
  <c r="AB28" i="1"/>
  <c r="AE27" i="1"/>
  <c r="AG27" i="1" s="1"/>
  <c r="AD27" i="1"/>
  <c r="AF27" i="1" s="1"/>
  <c r="AH27" i="1" l="1"/>
  <c r="AI27" i="1" s="1"/>
  <c r="AB29" i="1"/>
  <c r="AE28" i="1"/>
  <c r="AG28" i="1" s="1"/>
  <c r="AD28" i="1"/>
  <c r="AF28" i="1" s="1"/>
  <c r="AH28" i="1" l="1"/>
  <c r="AI28" i="1" s="1"/>
  <c r="AB30" i="1"/>
  <c r="AE29" i="1"/>
  <c r="AG29" i="1" s="1"/>
  <c r="AD29" i="1"/>
  <c r="AF29" i="1" s="1"/>
  <c r="AH29" i="1" l="1"/>
  <c r="AI29" i="1" s="1"/>
  <c r="AB31" i="1"/>
  <c r="AE30" i="1"/>
  <c r="AG30" i="1" s="1"/>
  <c r="AD30" i="1"/>
  <c r="AF30" i="1" s="1"/>
  <c r="AH30" i="1" l="1"/>
  <c r="AI30" i="1" s="1"/>
  <c r="AB32" i="1"/>
  <c r="AE31" i="1"/>
  <c r="AG31" i="1" s="1"/>
  <c r="AD31" i="1"/>
  <c r="AF31" i="1" s="1"/>
  <c r="AH31" i="1" l="1"/>
  <c r="AI31" i="1" s="1"/>
  <c r="AK3" i="1"/>
  <c r="AE32" i="1"/>
  <c r="AG32" i="1" s="1"/>
  <c r="AD32" i="1"/>
  <c r="AF32" i="1" s="1"/>
  <c r="AH32" i="1" l="1"/>
  <c r="AI32" i="1" s="1"/>
  <c r="AK4" i="1"/>
  <c r="AN3" i="1"/>
  <c r="AP3" i="1" s="1"/>
  <c r="AM3" i="1"/>
  <c r="AO3" i="1" s="1"/>
  <c r="AQ3" i="1" l="1"/>
  <c r="AR3" i="1" s="1"/>
  <c r="AK5" i="1"/>
  <c r="AN4" i="1"/>
  <c r="AP4" i="1" s="1"/>
  <c r="AM4" i="1"/>
  <c r="AO4" i="1" s="1"/>
  <c r="AQ4" i="1" l="1"/>
  <c r="AR4" i="1" s="1"/>
  <c r="AK6" i="1"/>
  <c r="AN5" i="1"/>
  <c r="AP5" i="1" s="1"/>
  <c r="AM5" i="1"/>
  <c r="AO5" i="1" s="1"/>
  <c r="AQ5" i="1" l="1"/>
  <c r="AR5" i="1" s="1"/>
  <c r="AK7" i="1"/>
  <c r="AN6" i="1"/>
  <c r="AP6" i="1" s="1"/>
  <c r="AM6" i="1"/>
  <c r="AO6" i="1" s="1"/>
  <c r="AQ6" i="1" l="1"/>
  <c r="AR6" i="1" s="1"/>
  <c r="AK8" i="1"/>
  <c r="AN7" i="1"/>
  <c r="AP7" i="1" s="1"/>
  <c r="AM7" i="1"/>
  <c r="AO7" i="1" s="1"/>
  <c r="AQ7" i="1" l="1"/>
  <c r="AR7" i="1" s="1"/>
  <c r="AK9" i="1"/>
  <c r="AN8" i="1"/>
  <c r="AP8" i="1" s="1"/>
  <c r="AM8" i="1"/>
  <c r="AO8" i="1" s="1"/>
  <c r="AQ8" i="1" l="1"/>
  <c r="AR8" i="1" s="1"/>
  <c r="AK10" i="1"/>
  <c r="AN9" i="1"/>
  <c r="AP9" i="1" s="1"/>
  <c r="AM9" i="1"/>
  <c r="AO9" i="1" s="1"/>
  <c r="AQ9" i="1" l="1"/>
  <c r="AR9" i="1" s="1"/>
  <c r="AK11" i="1"/>
  <c r="AN10" i="1"/>
  <c r="AP10" i="1" s="1"/>
  <c r="AM10" i="1"/>
  <c r="AO10" i="1" s="1"/>
  <c r="AQ10" i="1" l="1"/>
  <c r="AR10" i="1" s="1"/>
  <c r="AK12" i="1"/>
  <c r="AN11" i="1"/>
  <c r="AP11" i="1" s="1"/>
  <c r="AM11" i="1"/>
  <c r="AO11" i="1" s="1"/>
  <c r="AQ11" i="1" l="1"/>
  <c r="AR11" i="1" s="1"/>
  <c r="AK13" i="1"/>
  <c r="AN12" i="1"/>
  <c r="AP12" i="1" s="1"/>
  <c r="AM12" i="1"/>
  <c r="AO12" i="1" s="1"/>
  <c r="AQ12" i="1" l="1"/>
  <c r="AR12" i="1" s="1"/>
  <c r="AK14" i="1"/>
  <c r="AN13" i="1"/>
  <c r="AP13" i="1" s="1"/>
  <c r="AM13" i="1"/>
  <c r="AO13" i="1" s="1"/>
  <c r="AQ13" i="1" l="1"/>
  <c r="AR13" i="1" s="1"/>
  <c r="AK15" i="1"/>
  <c r="AN14" i="1"/>
  <c r="AP14" i="1" s="1"/>
  <c r="AM14" i="1"/>
  <c r="AO14" i="1" s="1"/>
  <c r="AQ14" i="1" l="1"/>
  <c r="AR14" i="1" s="1"/>
  <c r="AK16" i="1"/>
  <c r="AN15" i="1"/>
  <c r="AP15" i="1" s="1"/>
  <c r="AM15" i="1"/>
  <c r="AO15" i="1" s="1"/>
  <c r="AQ15" i="1" l="1"/>
  <c r="AR15" i="1" s="1"/>
  <c r="AK17" i="1"/>
  <c r="AN16" i="1"/>
  <c r="AP16" i="1" s="1"/>
  <c r="AM16" i="1"/>
  <c r="AO16" i="1" s="1"/>
  <c r="AQ16" i="1" l="1"/>
  <c r="AR16" i="1" s="1"/>
  <c r="AK18" i="1"/>
  <c r="AN17" i="1"/>
  <c r="AP17" i="1" s="1"/>
  <c r="AM17" i="1"/>
  <c r="AO17" i="1" s="1"/>
  <c r="AQ17" i="1" l="1"/>
  <c r="AR17" i="1" s="1"/>
  <c r="AK19" i="1"/>
  <c r="AN18" i="1"/>
  <c r="AP18" i="1" s="1"/>
  <c r="AM18" i="1"/>
  <c r="AO18" i="1" s="1"/>
  <c r="AQ18" i="1" l="1"/>
  <c r="AR18" i="1" s="1"/>
  <c r="AK20" i="1"/>
  <c r="AN19" i="1"/>
  <c r="AP19" i="1" s="1"/>
  <c r="AM19" i="1"/>
  <c r="AO19" i="1" s="1"/>
  <c r="AQ19" i="1" l="1"/>
  <c r="AR19" i="1" s="1"/>
  <c r="AK21" i="1"/>
  <c r="AN20" i="1"/>
  <c r="AP20" i="1" s="1"/>
  <c r="AM20" i="1"/>
  <c r="AO20" i="1" s="1"/>
  <c r="AQ20" i="1" l="1"/>
  <c r="AR20" i="1" s="1"/>
  <c r="AK22" i="1"/>
  <c r="AN21" i="1"/>
  <c r="AP21" i="1" s="1"/>
  <c r="AM21" i="1"/>
  <c r="AO21" i="1" s="1"/>
  <c r="AQ21" i="1" l="1"/>
  <c r="AR21" i="1" s="1"/>
  <c r="AK23" i="1"/>
  <c r="AN22" i="1"/>
  <c r="AP22" i="1" s="1"/>
  <c r="AM22" i="1"/>
  <c r="AO22" i="1" s="1"/>
  <c r="AQ22" i="1" l="1"/>
  <c r="AR22" i="1" s="1"/>
  <c r="AK24" i="1"/>
  <c r="AN23" i="1"/>
  <c r="AP23" i="1" s="1"/>
  <c r="AM23" i="1"/>
  <c r="AO23" i="1" s="1"/>
  <c r="AQ23" i="1" l="1"/>
  <c r="AR23" i="1" s="1"/>
  <c r="AK25" i="1"/>
  <c r="AN24" i="1"/>
  <c r="AP24" i="1" s="1"/>
  <c r="AM24" i="1"/>
  <c r="AO24" i="1" s="1"/>
  <c r="AQ24" i="1" l="1"/>
  <c r="AR24" i="1" s="1"/>
  <c r="AK26" i="1"/>
  <c r="AN25" i="1"/>
  <c r="AP25" i="1" s="1"/>
  <c r="AM25" i="1"/>
  <c r="AO25" i="1" s="1"/>
  <c r="AQ25" i="1" l="1"/>
  <c r="AR25" i="1" s="1"/>
  <c r="AK27" i="1"/>
  <c r="AN26" i="1"/>
  <c r="AP26" i="1" s="1"/>
  <c r="AM26" i="1"/>
  <c r="AO26" i="1" s="1"/>
  <c r="AQ26" i="1" l="1"/>
  <c r="AR26" i="1" s="1"/>
  <c r="AK28" i="1"/>
  <c r="AN27" i="1"/>
  <c r="AP27" i="1" s="1"/>
  <c r="AM27" i="1"/>
  <c r="AO27" i="1" s="1"/>
  <c r="AQ27" i="1" l="1"/>
  <c r="AR27" i="1" s="1"/>
  <c r="AK29" i="1"/>
  <c r="AN28" i="1"/>
  <c r="AP28" i="1" s="1"/>
  <c r="AM28" i="1"/>
  <c r="AO28" i="1" s="1"/>
  <c r="AQ28" i="1" l="1"/>
  <c r="AR28" i="1" s="1"/>
  <c r="AK30" i="1"/>
  <c r="AN29" i="1"/>
  <c r="AP29" i="1" s="1"/>
  <c r="AM29" i="1"/>
  <c r="AO29" i="1" s="1"/>
  <c r="AQ29" i="1" l="1"/>
  <c r="AR29" i="1" s="1"/>
  <c r="AK31" i="1"/>
  <c r="AN30" i="1"/>
  <c r="AP30" i="1" s="1"/>
  <c r="AM30" i="1"/>
  <c r="AO30" i="1" s="1"/>
  <c r="AQ30" i="1" l="1"/>
  <c r="AR30" i="1" s="1"/>
  <c r="AK32" i="1"/>
  <c r="AN31" i="1"/>
  <c r="AP31" i="1" s="1"/>
  <c r="AM31" i="1"/>
  <c r="AO31" i="1" s="1"/>
  <c r="AQ31" i="1" l="1"/>
  <c r="AR31" i="1" s="1"/>
  <c r="AN32" i="1"/>
  <c r="AP32" i="1" s="1"/>
  <c r="AM32" i="1"/>
  <c r="AO32" i="1" s="1"/>
  <c r="AQ32" i="1" l="1"/>
  <c r="AR32" i="1" s="1"/>
</calcChain>
</file>

<file path=xl/sharedStrings.xml><?xml version="1.0" encoding="utf-8"?>
<sst xmlns="http://schemas.openxmlformats.org/spreadsheetml/2006/main" count="209" uniqueCount="30">
  <si>
    <t>ｍ3</t>
  </si>
  <si>
    <t>ｍ3</t>
    <phoneticPr fontId="2"/>
  </si>
  <si>
    <t>合計</t>
    <rPh sb="0" eb="2">
      <t>ゴウケイ</t>
    </rPh>
    <phoneticPr fontId="2"/>
  </si>
  <si>
    <t>消費税</t>
    <rPh sb="0" eb="3">
      <t>ショウヒゼイ</t>
    </rPh>
    <phoneticPr fontId="2"/>
  </si>
  <si>
    <t>下水道</t>
    <rPh sb="0" eb="3">
      <t>ゲスイドウ</t>
    </rPh>
    <phoneticPr fontId="2"/>
  </si>
  <si>
    <t>上水道</t>
    <rPh sb="0" eb="3">
      <t>ジョウスイドウ</t>
    </rPh>
    <phoneticPr fontId="2"/>
  </si>
  <si>
    <t>使用量</t>
    <rPh sb="0" eb="3">
      <t>シヨウリョウ</t>
    </rPh>
    <phoneticPr fontId="2"/>
  </si>
  <si>
    <t>家庭用</t>
    <rPh sb="0" eb="3">
      <t>カテイヨウ</t>
    </rPh>
    <phoneticPr fontId="2"/>
  </si>
  <si>
    <t>営業用</t>
    <rPh sb="0" eb="3">
      <t>エイギョウヨウ</t>
    </rPh>
    <phoneticPr fontId="2"/>
  </si>
  <si>
    <t>官公署用</t>
    <rPh sb="0" eb="2">
      <t>カンコウ</t>
    </rPh>
    <rPh sb="2" eb="3">
      <t>ショ</t>
    </rPh>
    <rPh sb="3" eb="4">
      <t>ヨウ</t>
    </rPh>
    <phoneticPr fontId="2"/>
  </si>
  <si>
    <t>水道料金</t>
    <rPh sb="0" eb="2">
      <t>スイドウ</t>
    </rPh>
    <rPh sb="2" eb="4">
      <t>リョウキン</t>
    </rPh>
    <phoneticPr fontId="2"/>
  </si>
  <si>
    <t>下水道料金</t>
    <rPh sb="0" eb="3">
      <t>ゲスイドウ</t>
    </rPh>
    <rPh sb="3" eb="5">
      <t>リョウキン</t>
    </rPh>
    <phoneticPr fontId="2"/>
  </si>
  <si>
    <t>基本料金</t>
    <rPh sb="0" eb="2">
      <t>キホン</t>
    </rPh>
    <rPh sb="2" eb="4">
      <t>リョウキン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</si>
  <si>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</si>
  <si>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</si>
  <si>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</si>
  <si>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</si>
  <si>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</si>
  <si>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</si>
  <si>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</si>
  <si>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</si>
  <si>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</si>
  <si>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</si>
  <si>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</si>
  <si>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</si>
  <si>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</si>
  <si>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（令和７年５月分より）</t>
  </si>
  <si>
    <r>
      <t xml:space="preserve">うるま市
（基本料金125円減免後）
</t>
    </r>
    <r>
      <rPr>
        <sz val="22"/>
        <color theme="1"/>
        <rFont val="游ゴシック"/>
        <family val="3"/>
        <charset val="128"/>
        <scheme val="minor"/>
      </rPr>
      <t>家庭用・営業用・官公署用</t>
    </r>
    <rPh sb="3" eb="4">
      <t>シ</t>
    </rPh>
    <rPh sb="6" eb="10">
      <t>キホンリョウキン</t>
    </rPh>
    <rPh sb="13" eb="14">
      <t>エン</t>
    </rPh>
    <rPh sb="14" eb="16">
      <t>ゲンメン</t>
    </rPh>
    <rPh sb="16" eb="17">
      <t>ゴ</t>
    </rPh>
    <rPh sb="19" eb="22">
      <t>カテイヨウ</t>
    </rPh>
    <rPh sb="23" eb="26">
      <t>エイギョウヨウ</t>
    </rPh>
    <rPh sb="27" eb="31">
      <t>カンコウショヨウ</t>
    </rPh>
    <phoneticPr fontId="2"/>
  </si>
  <si>
    <t>※青いセルを選択　
※黄色いセルに使用水量を入力</t>
    <rPh sb="1" eb="2">
      <t>アオ</t>
    </rPh>
    <rPh sb="6" eb="8">
      <t>センタク</t>
    </rPh>
    <rPh sb="11" eb="13">
      <t>キイロ</t>
    </rPh>
    <rPh sb="17" eb="19">
      <t>シヨウ</t>
    </rPh>
    <rPh sb="19" eb="21">
      <t>スイリョウ</t>
    </rPh>
    <rPh sb="22" eb="24">
      <t>ニュウリョク</t>
    </rPh>
    <phoneticPr fontId="2"/>
  </si>
  <si>
    <t>家庭用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</si>
</sst>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General&quot;㎥～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4"/>
      <color rgb="FFFF00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6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38" fontId="5" fillId="0" borderId="1" xfId="1" applyFont="1" applyBorder="1" applyAlignment="1" applyProtection="1">
      <alignment vertical="center" shrinkToFit="1"/>
      <protection hidden="1"/>
    </xf>
    <xf numFmtId="0" fontId="5" fillId="0" borderId="3" xfId="0" applyFont="1" applyBorder="1" applyAlignment="1" applyProtection="1">
      <alignment vertical="center" shrinkToFit="1"/>
      <protection hidden="1"/>
    </xf>
    <xf numFmtId="38" fontId="5" fillId="0" borderId="0" xfId="1" applyFont="1" applyAlignment="1" applyProtection="1">
      <alignment vertical="center" shrinkToFit="1"/>
      <protection hidden="1"/>
    </xf>
    <xf numFmtId="0" fontId="3" fillId="0" borderId="0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4" fillId="0" borderId="3" xfId="0" applyFont="1" applyBorder="1" applyAlignment="1" applyProtection="1">
      <alignment vertical="center" shrinkToFit="1"/>
      <protection hidden="1"/>
    </xf>
    <xf numFmtId="0" fontId="0" fillId="0" borderId="0" xfId="0" applyProtection="1">
      <alignment vertical="center"/>
      <protection hidden="1"/>
    </xf>
    <xf numFmtId="176" fontId="5" fillId="0" borderId="4" xfId="0" applyNumberFormat="1" applyFont="1" applyBorder="1" applyAlignment="1" applyProtection="1">
      <alignment vertical="center" shrinkToFit="1"/>
      <protection hidden="1"/>
    </xf>
    <xf numFmtId="0" fontId="0" fillId="0" borderId="1" xfId="0" applyBorder="1" applyAlignment="1" applyProtection="1">
      <alignment vertical="center" shrinkToFit="1"/>
      <protection hidden="1"/>
    </xf>
    <xf numFmtId="0" fontId="5" fillId="0" borderId="1" xfId="0" applyFont="1" applyBorder="1" applyAlignment="1" applyProtection="1">
      <alignment horizontal="center" vertical="center" shrinkToFit="1"/>
      <protection hidden="1"/>
    </xf>
    <xf numFmtId="176" fontId="5" fillId="0" borderId="4" xfId="0" applyNumberFormat="1" applyFont="1" applyBorder="1" applyAlignment="1" applyProtection="1">
      <alignment horizontal="right" vertical="center" shrinkToFit="1"/>
      <protection hidden="1"/>
    </xf>
    <xf numFmtId="0" fontId="3" fillId="0" borderId="1" xfId="0" applyFont="1" applyBorder="1" applyAlignment="1" applyProtection="1">
      <alignment horizontal="center" vertical="center" wrapText="1" shrinkToFit="1"/>
      <protection hidden="1"/>
    </xf>
    <xf numFmtId="0" fontId="6" fillId="0" borderId="2" xfId="0" applyFont="1" applyBorder="1" applyAlignment="1" applyProtection="1">
      <alignment horizontal="left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5" fillId="0" borderId="1" xfId="0" applyFont="1" applyBorder="1" applyAlignment="1" applyProtection="1">
      <alignment horizontal="center" vertical="center" shrinkToFit="1"/>
      <protection hidden="1"/>
    </xf>
    <xf numFmtId="0" fontId="9" fillId="3" borderId="1" xfId="0" applyFont="1" applyFill="1" applyBorder="1" applyAlignment="1" applyProtection="1">
      <alignment horizontal="center" vertical="center" shrinkToFit="1"/>
      <protection locked="0" hidden="1"/>
    </xf>
    <xf numFmtId="0" fontId="6" fillId="0" borderId="0" xfId="0" applyFont="1" applyAlignment="1" applyProtection="1">
      <alignment horizontal="left" wrapText="1" shrinkToFit="1"/>
      <protection hidden="1"/>
    </xf>
    <xf numFmtId="0" fontId="6" fillId="0" borderId="0" xfId="0" applyFont="1" applyAlignment="1" applyProtection="1">
      <alignment horizontal="left" shrinkToFit="1"/>
      <protection hidden="1"/>
    </xf>
    <xf numFmtId="177" fontId="8" fillId="2" borderId="5" xfId="0" applyNumberFormat="1" applyFont="1" applyFill="1" applyBorder="1" applyAlignment="1" applyProtection="1">
      <alignment horizontal="center" vertical="center" shrinkToFit="1"/>
      <protection locked="0" hidden="1"/>
    </xf>
    <xf numFmtId="177" fontId="8" fillId="2" borderId="6" xfId="0" applyNumberFormat="1" applyFont="1" applyFill="1" applyBorder="1" applyAlignment="1" applyProtection="1">
      <alignment horizontal="center" vertical="center" shrinkToFit="1"/>
      <protection locked="0" hidden="1"/>
    </xf>
    <xf numFmtId="177" fontId="8" fillId="2" borderId="7" xfId="0" applyNumberFormat="1" applyFont="1" applyFill="1" applyBorder="1" applyAlignment="1" applyProtection="1">
      <alignment horizontal="center" vertical="center" shrinkToFit="1"/>
      <protection locked="0" hidden="1"/>
    </xf>
    <xf numFmtId="177" fontId="8" fillId="2" borderId="8" xfId="0" applyNumberFormat="1" applyFont="1" applyFill="1" applyBorder="1" applyAlignment="1" applyProtection="1">
      <alignment horizontal="center" vertical="center" shrinkToFit="1"/>
      <protection locked="0" hidden="1"/>
    </xf>
    <xf numFmtId="177" fontId="8" fillId="2" borderId="0" xfId="0" applyNumberFormat="1" applyFont="1" applyFill="1" applyBorder="1" applyAlignment="1" applyProtection="1">
      <alignment horizontal="center" vertical="center" shrinkToFit="1"/>
      <protection locked="0" hidden="1"/>
    </xf>
    <xf numFmtId="177" fontId="8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177" fontId="8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177" fontId="8" fillId="2" borderId="2" xfId="0" applyNumberFormat="1" applyFont="1" applyFill="1" applyBorder="1" applyAlignment="1" applyProtection="1">
      <alignment horizontal="center" vertical="center" shrinkToFit="1"/>
      <protection locked="0" hidden="1"/>
    </xf>
    <xf numFmtId="177" fontId="8" fillId="2" borderId="11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2"/>
  <sheetViews>
    <sheetView tabSelected="1" view="pageBreakPreview" zoomScale="55" zoomScaleNormal="55" zoomScaleSheetLayoutView="55" workbookViewId="0">
      <selection activeCell="V9" sqref="V9"/>
    </sheetView>
  </sheetViews>
  <sheetFormatPr defaultRowHeight="18.75" x14ac:dyDescent="0.4"/>
  <cols>
    <col min="1" max="1" width="6.25" style="11" customWidth="1"/>
    <col min="2" max="2" width="4.375" style="11" bestFit="1" customWidth="1"/>
    <col min="3" max="4" width="11" style="11" customWidth="1"/>
    <col min="5" max="6" width="9" style="11" hidden="1" customWidth="1"/>
    <col min="7" max="7" width="9.125" style="11" bestFit="1" customWidth="1"/>
    <col min="8" max="8" width="11" style="11" customWidth="1"/>
    <col min="9" max="9" width="1.375" style="11" customWidth="1"/>
    <col min="10" max="10" width="6.25" style="11" customWidth="1"/>
    <col min="11" max="11" width="4.375" style="11" bestFit="1" customWidth="1"/>
    <col min="12" max="13" width="11" style="11" customWidth="1"/>
    <col min="14" max="15" width="9" style="11" hidden="1" customWidth="1"/>
    <col min="16" max="16" width="9.125" style="11" bestFit="1" customWidth="1"/>
    <col min="17" max="17" width="11" style="11" customWidth="1"/>
    <col min="18" max="18" width="1.375" style="11" customWidth="1"/>
    <col min="19" max="19" width="6.25" style="11" customWidth="1"/>
    <col min="20" max="20" width="4.375" style="11" bestFit="1" customWidth="1"/>
    <col min="21" max="22" width="11" style="11" customWidth="1"/>
    <col min="23" max="24" width="9" style="11" hidden="1" customWidth="1"/>
    <col min="25" max="25" width="9.125" style="11" bestFit="1" customWidth="1"/>
    <col min="26" max="26" width="11" style="11" customWidth="1"/>
    <col min="27" max="27" width="2.375" style="11" customWidth="1"/>
    <col min="28" max="28" width="6.25" style="11" customWidth="1"/>
    <col min="29" max="29" width="4.375" style="11" bestFit="1" customWidth="1"/>
    <col min="30" max="31" width="11" style="11" customWidth="1"/>
    <col min="32" max="33" width="9" style="11" hidden="1" customWidth="1"/>
    <col min="34" max="34" width="9" style="11" customWidth="1"/>
    <col min="35" max="35" width="11" style="11" customWidth="1"/>
    <col min="36" max="36" width="1.375" style="11" customWidth="1"/>
    <col min="37" max="37" width="6.25" style="11" customWidth="1"/>
    <col min="38" max="38" width="4.375" style="11" bestFit="1" customWidth="1"/>
    <col min="39" max="40" width="11" style="11" customWidth="1"/>
    <col min="41" max="42" width="0" style="11" hidden="1" customWidth="1"/>
    <col min="43" max="43" width="9.125" style="11" bestFit="1" customWidth="1"/>
    <col min="44" max="44" width="11" style="11" customWidth="1"/>
    <col min="45" max="57" width="9" style="11" hidden="1" customWidth="1"/>
    <col min="58" max="58" width="0" style="11" hidden="1" customWidth="1"/>
    <col min="59" max="16384" width="9" style="11"/>
  </cols>
  <sheetData>
    <row r="1" spans="1:58" s="6" customFormat="1" ht="82.5" customHeight="1" x14ac:dyDescent="0.8">
      <c r="A1" s="17" t="s">
        <v>26</v>
      </c>
      <c r="B1" s="17"/>
      <c r="C1" s="17"/>
      <c r="D1" s="17"/>
      <c r="E1" s="17"/>
      <c r="F1" s="17"/>
      <c r="G1" s="17"/>
      <c r="H1" s="17"/>
      <c r="I1" s="5"/>
      <c r="J1" s="21" t="s">
        <v>28</v>
      </c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58" s="6" customFormat="1" ht="36" customHeight="1" x14ac:dyDescent="0.4">
      <c r="A2" s="16" t="s">
        <v>27</v>
      </c>
      <c r="B2" s="16"/>
      <c r="C2" s="16"/>
      <c r="D2" s="16"/>
      <c r="E2" s="16"/>
      <c r="F2" s="16"/>
      <c r="G2" s="16"/>
      <c r="H2" s="16"/>
      <c r="I2" s="5"/>
      <c r="J2" s="19" t="s">
        <v>6</v>
      </c>
      <c r="K2" s="19"/>
      <c r="L2" s="14" t="s">
        <v>5</v>
      </c>
      <c r="M2" s="14" t="s">
        <v>4</v>
      </c>
      <c r="N2" s="14" t="s">
        <v>3</v>
      </c>
      <c r="O2" s="14" t="s">
        <v>3</v>
      </c>
      <c r="P2" s="14" t="s">
        <v>3</v>
      </c>
      <c r="Q2" s="14" t="s">
        <v>2</v>
      </c>
      <c r="R2" s="7"/>
      <c r="S2" s="19" t="s">
        <v>6</v>
      </c>
      <c r="T2" s="19"/>
      <c r="U2" s="14" t="s">
        <v>5</v>
      </c>
      <c r="V2" s="14" t="s">
        <v>4</v>
      </c>
      <c r="W2" s="14" t="s">
        <v>3</v>
      </c>
      <c r="X2" s="14" t="s">
        <v>3</v>
      </c>
      <c r="Y2" s="14" t="s">
        <v>3</v>
      </c>
      <c r="Z2" s="14" t="s">
        <v>2</v>
      </c>
      <c r="AA2" s="7"/>
      <c r="AB2" s="19" t="s">
        <v>6</v>
      </c>
      <c r="AC2" s="19"/>
      <c r="AD2" s="14" t="s">
        <v>5</v>
      </c>
      <c r="AE2" s="14" t="s">
        <v>4</v>
      </c>
      <c r="AF2" s="14" t="s">
        <v>3</v>
      </c>
      <c r="AG2" s="14" t="s">
        <v>3</v>
      </c>
      <c r="AH2" s="14" t="s">
        <v>3</v>
      </c>
      <c r="AI2" s="14" t="s">
        <v>2</v>
      </c>
      <c r="AJ2" s="7"/>
      <c r="AK2" s="19" t="s">
        <v>6</v>
      </c>
      <c r="AL2" s="19"/>
      <c r="AM2" s="14" t="s">
        <v>5</v>
      </c>
      <c r="AN2" s="14" t="s">
        <v>4</v>
      </c>
      <c r="AO2" s="14" t="s">
        <v>3</v>
      </c>
      <c r="AP2" s="14" t="s">
        <v>3</v>
      </c>
      <c r="AQ2" s="14" t="s">
        <v>3</v>
      </c>
      <c r="AR2" s="14" t="s">
        <v>2</v>
      </c>
      <c r="AS2" s="8" t="s">
        <v>13</v>
      </c>
      <c r="AT2" s="8" t="s">
        <v>14</v>
      </c>
      <c r="AU2" s="8" t="s">
        <v>15</v>
      </c>
      <c r="AV2" s="8" t="s">
        <v>16</v>
      </c>
      <c r="AW2" s="8" t="s">
        <v>17</v>
      </c>
      <c r="AX2" s="8" t="s">
        <v>18</v>
      </c>
      <c r="AY2" s="8" t="s">
        <v>19</v>
      </c>
      <c r="AZ2" s="8" t="s">
        <v>20</v>
      </c>
      <c r="BA2" s="8" t="s">
        <v>21</v>
      </c>
      <c r="BB2" s="8" t="s">
        <v>22</v>
      </c>
      <c r="BC2" s="8" t="s">
        <v>23</v>
      </c>
      <c r="BD2" s="8" t="s">
        <v>24</v>
      </c>
      <c r="BE2" s="8" t="s">
        <v>25</v>
      </c>
    </row>
    <row r="3" spans="1:58" s="6" customFormat="1" ht="36" customHeight="1" x14ac:dyDescent="0.4">
      <c r="A3" s="16"/>
      <c r="B3" s="16"/>
      <c r="C3" s="16"/>
      <c r="D3" s="16"/>
      <c r="E3" s="16"/>
      <c r="F3" s="16"/>
      <c r="G3" s="16"/>
      <c r="H3" s="16"/>
      <c r="I3" s="5"/>
      <c r="J3" s="12">
        <f>A32+1</f>
        <v>31</v>
      </c>
      <c r="K3" s="3" t="s">
        <v>1</v>
      </c>
      <c r="L3" s="2">
        <f t="shared" ref="L3:L32" si="0">IF($D$6="官公署用",($AX$5)+(MAX((MIN($AW$7,J3)-$AW$6+1)*$AX$7,0))+(MAX((MIN($AW$9,J3)-$AW$8+1)*$AX$9,0))+(MAX((MIN($AW$11,J3)-$AW$10+1)*$AX$11,0))+(MAX((MIN($AW$13,J3)-$AW$12+1)*$AX$13,0)),IF($D$6="家庭用",($AT$5)+(MAX((MIN($AS$7,J3)-$AS$6+1)*$AT$7,0))+(MAX((MIN($AS$9,J3)-$AS$8+1)*$AT$9,0))+(MAX((MIN($AS$11,J3)-$AS$10+1)*$AT$11,0))+(MAX((MIN($AS$13,J3)-$AS$12+1)*$AT$13,0)),IF($D$6="営業用",($AV$5)+(MAX((MIN($AU$7,J3)-$AU$6+1)*$AV$7,0))+(MAX((MIN($AU$9,J3)-$AU$8+1)*$AV$9,0))+(MAX((MIN($AU$11,J3)-$AU$10+1)*$AV$11,0))+(MAX((MIN($AU$13,J3)-$AU$12+1)*$AV$13,0)),0)))</f>
        <v>6009</v>
      </c>
      <c r="M3" s="2">
        <f t="shared" ref="M3:M32" si="1">IF(OR($D$6="官公署用",$D$6="営業用"),($BE$5)+(MAX((MIN($BD$7,J3)-$BD$6+1)*$BE$7,0))+(MAX((MIN($BD$9,J3)-$BD$8+1)*$BE$9,0))+(MAX((MIN($BD$11,J3)-$BD$10+1)*$BE$11,0))+(MAX((MIN($BD$13,J3)-$BD$12+1)*$BE$13,0))+(MAX((MIN($BD$15,J3)-$BD$14+1)*$BE$15,0))+(MAX((MIN($BD$17,J3)-$BD$16+1)*$BE$17,0))+(MAX((MIN($BD$19,J3)-$BD$18+1)*$BE$19,0)),$BA$5+(MAX((MIN($AZ$7,J3)-$AZ$6+1)*$BA$7,0))+(MAX((MIN($AZ$9,J3)-$AZ$8+1)*$BA$9,0))+(MAX((MIN($AZ$11,J3)-$AZ$10+1)*$BA$11,0))+(MAX((MIN($AZ$13,J3)-$AZ$12+1)*$BA$13,0))+(MAX((MIN($AZ$15,J3)-$AZ$14+1)*$BA$15,0)))</f>
        <v>2660</v>
      </c>
      <c r="N3" s="2">
        <f>ROUNDDOWN(L3*0.1,0)</f>
        <v>600</v>
      </c>
      <c r="O3" s="2">
        <f>ROUNDDOWN(M3*0.1,0)</f>
        <v>266</v>
      </c>
      <c r="P3" s="2">
        <f>SUM(N3:O3)</f>
        <v>866</v>
      </c>
      <c r="Q3" s="2">
        <f>L3+M3+P3</f>
        <v>9535</v>
      </c>
      <c r="R3" s="4"/>
      <c r="S3" s="12">
        <f>J32+1</f>
        <v>61</v>
      </c>
      <c r="T3" s="3" t="s">
        <v>1</v>
      </c>
      <c r="U3" s="2">
        <f t="shared" ref="U3:U32" si="2">IF($D$6="官公署用",($AX$5)+(MAX((MIN($AW$7,S3)-$AW$6+1)*$AX$7,0))+(MAX((MIN($AW$9,S3)-$AW$8+1)*$AX$9,0))+(MAX((MIN($AW$11,S3)-$AW$10+1)*$AX$11,0))+(MAX((MIN($AW$13,S3)-$AW$12+1)*$AX$13,0)),IF($D$6="家庭用",($AT$5)+(MAX((MIN($AS$7,S3)-$AS$6+1)*$AT$7,0))+(MAX((MIN($AS$9,S3)-$AS$8+1)*$AT$9,0))+(MAX((MIN($AS$11,S3)-$AS$10+1)*$AT$11,0))+(MAX((MIN($AS$13,S3)-$AS$12+1)*$AT$13,0)),IF($D$6="営業用",($AV$5)+(MAX((MIN($AU$7,S3)-$AU$6+1)*$AV$7,0))+(MAX((MIN($AU$9,S3)-$AU$8+1)*$AV$9,0))+(MAX((MIN($AU$11,S3)-$AU$10+1)*$AV$11,0))+(MAX((MIN($AU$13,S3)-$AU$12+1)*$AV$13,0)),0)))</f>
        <v>12969</v>
      </c>
      <c r="V3" s="2">
        <f t="shared" ref="V3:V32" si="3">IF(OR($D$6="官公署用",$D$6="営業用"),($BE$5)+(MAX((MIN($BD$7,S3)-$BD$6+1)*$BE$7,0))+(MAX((MIN($BD$9,S3)-$BD$8+1)*$BE$9,0))+(MAX((MIN($BD$11,S3)-$BD$10+1)*$BE$11,0))+(MAX((MIN($BD$13,S3)-$BD$12+1)*$BE$13,0))+(MAX((MIN($BD$15,S3)-$BD$14+1)*$BE$15,0))+(MAX((MIN($BD$17,S3)-$BD$16+1)*$BE$17,0))+(MAX((MIN($BD$19,S3)-$BD$18+1)*$BE$19,0)),$BA$5+(MAX((MIN($AZ$7,S3)-$AZ$6+1)*$BA$7,0))+(MAX((MIN($AZ$9,S3)-$AZ$8+1)*$BA$9,0))+(MAX((MIN($AZ$11,S3)-$AZ$10+1)*$BA$11,0))+(MAX((MIN($AZ$13,S3)-$AZ$12+1)*$BA$13,0))+(MAX((MIN($AZ$15,S3)-$AZ$14+1)*$BA$15,0)))</f>
        <v>6180</v>
      </c>
      <c r="W3" s="2">
        <f t="shared" ref="W3" si="4">ROUNDDOWN(U3*0.1,0)</f>
        <v>1296</v>
      </c>
      <c r="X3" s="2">
        <f t="shared" ref="X3" si="5">ROUNDDOWN(V3*0.1,0)</f>
        <v>618</v>
      </c>
      <c r="Y3" s="2">
        <f>SUM(W3:X3)</f>
        <v>1914</v>
      </c>
      <c r="Z3" s="2">
        <f>U3+V3+Y3</f>
        <v>21063</v>
      </c>
      <c r="AA3" s="4"/>
      <c r="AB3" s="12">
        <f>S32+1</f>
        <v>91</v>
      </c>
      <c r="AC3" s="3" t="s">
        <v>1</v>
      </c>
      <c r="AD3" s="2">
        <f t="shared" ref="AD3:AD32" si="6">IF($D$6="官公署用",($AX$5)+(MAX((MIN($AW$7,AB3)-$AW$6+1)*$AX$7,0))+(MAX((MIN($AW$9,AB3)-$AW$8+1)*$AX$9,0))+(MAX((MIN($AW$11,AB3)-$AW$10+1)*$AX$11,0))+(MAX((MIN($AW$13,AB3)-$AW$12+1)*$AX$13,0)),IF($D$6="家庭用",($AT$5)+(MAX((MIN($AS$7,AB3)-$AS$6+1)*$AT$7,0))+(MAX((MIN($AS$9,AB3)-$AS$8+1)*$AT$9,0))+(MAX((MIN($AS$11,AB3)-$AS$10+1)*$AT$11,0))+(MAX((MIN($AS$13,AB3)-$AS$12+1)*$AT$13,0)),IF($D$6="営業用",($AV$5)+(MAX((MIN($AU$7,AB3)-$AU$6+1)*$AV$7,0))+(MAX((MIN($AU$9,AB3)-$AU$8+1)*$AV$9,0))+(MAX((MIN($AU$11,AB3)-$AU$10+1)*$AV$11,0))+(MAX((MIN($AU$13,AB3)-$AU$12+1)*$AV$13,0)),0)))</f>
        <v>19929</v>
      </c>
      <c r="AE3" s="2">
        <f t="shared" ref="AE3:AE32" si="7">IF(OR($D$6="官公署用",$D$6="営業用"),($BE$5)+(MAX((MIN($BD$7,AB3)-$BD$6+1)*$BE$7,0))+(MAX((MIN($BD$9,AB3)-$BD$8+1)*$BE$9,0))+(MAX((MIN($BD$11,AB3)-$BD$10+1)*$BE$11,0))+(MAX((MIN($BD$13,AB3)-$BD$12+1)*$BE$13,0))+(MAX((MIN($BD$15,AB3)-$BD$14+1)*$BE$15,0))+(MAX((MIN($BD$17,AB3)-$BD$16+1)*$BE$17,0))+(MAX((MIN($BD$19,AB3)-$BD$18+1)*$BE$19,0)),$BA$5+(MAX((MIN($AZ$7,AB3)-$AZ$6+1)*$BA$7,0))+(MAX((MIN($AZ$9,AB3)-$AZ$8+1)*$BA$9,0))+(MAX((MIN($AZ$11,AB3)-$AZ$10+1)*$BA$11,0))+(MAX((MIN($AZ$13,AB3)-$AZ$12+1)*$BA$13,0))+(MAX((MIN($AZ$15,AB3)-$AZ$14+1)*$BA$15,0)))</f>
        <v>10080</v>
      </c>
      <c r="AF3" s="2">
        <f t="shared" ref="AF3" si="8">ROUNDDOWN(AD3*0.1,0)</f>
        <v>1992</v>
      </c>
      <c r="AG3" s="2">
        <f t="shared" ref="AG3" si="9">ROUNDDOWN(AE3*0.1,0)</f>
        <v>1008</v>
      </c>
      <c r="AH3" s="2">
        <f t="shared" ref="AH3" si="10">SUM(AF3:AG3)</f>
        <v>3000</v>
      </c>
      <c r="AI3" s="2">
        <f>AD3+AE3+AH3</f>
        <v>33009</v>
      </c>
      <c r="AJ3" s="4"/>
      <c r="AK3" s="12">
        <f>AB32+1</f>
        <v>121</v>
      </c>
      <c r="AL3" s="3" t="s">
        <v>1</v>
      </c>
      <c r="AM3" s="2">
        <f t="shared" ref="AM3:AM32" si="11">IF($D$6="官公署用",($AX$5)+(MAX((MIN($AW$7,AK3)-$AW$6+1)*$AX$7,0))+(MAX((MIN($AW$9,AK3)-$AW$8+1)*$AX$9,0))+(MAX((MIN($AW$11,AK3)-$AW$10+1)*$AX$11,0))+(MAX((MIN($AW$13,AK3)-$AW$12+1)*$AX$13,0)),IF($D$6="家庭用",($AT$5)+(MAX((MIN($AS$7,AK3)-$AS$6+1)*$AT$7,0))+(MAX((MIN($AS$9,AK3)-$AS$8+1)*$AT$9,0))+(MAX((MIN($AS$11,AK3)-$AS$10+1)*$AT$11,0))+(MAX((MIN($AS$13,AK3)-$AS$12+1)*$AT$13,0)),IF($D$6="営業用",($AV$5)+(MAX((MIN($AU$7,AK3)-$AU$6+1)*$AV$7,0))+(MAX((MIN($AU$9,AK3)-$AU$8+1)*$AV$9,0))+(MAX((MIN($AU$11,AK3)-$AU$10+1)*$AV$11,0))+(MAX((MIN($AU$13,AK3)-$AU$12+1)*$AV$13,0)),0)))</f>
        <v>27603</v>
      </c>
      <c r="AN3" s="2">
        <f t="shared" ref="AN3:AN32" si="12">IF(OR($D$6="官公署用",$D$6="営業用"),($BE$5)+(MAX((MIN($BD$7,AK3)-$BD$6+1)*$BE$7,0))+(MAX((MIN($BD$9,AK3)-$BD$8+1)*$BE$9,0))+(MAX((MIN($BD$11,AK3)-$BD$10+1)*$BE$11,0))+(MAX((MIN($BD$13,AK3)-$BD$12+1)*$BE$13,0))+(MAX((MIN($BD$15,AK3)-$BD$14+1)*$BE$15,0))+(MAX((MIN($BD$17,AK3)-$BD$16+1)*$BE$17,0))+(MAX((MIN($BD$19,AK3)-$BD$18+1)*$BE$19,0)),$BA$5+(MAX((MIN($AZ$7,AK3)-$AZ$6+1)*$BA$7,0))+(MAX((MIN($AZ$9,AK3)-$AZ$8+1)*$BA$9,0))+(MAX((MIN($AZ$11,AK3)-$AZ$10+1)*$BA$11,0))+(MAX((MIN($AZ$13,AK3)-$AZ$12+1)*$BA$13,0))+(MAX((MIN($AZ$15,AK3)-$AZ$14+1)*$BA$15,0)))</f>
        <v>14505</v>
      </c>
      <c r="AO3" s="2">
        <f t="shared" ref="AO3" si="13">ROUNDDOWN(AM3*0.1,0)</f>
        <v>2760</v>
      </c>
      <c r="AP3" s="2">
        <f t="shared" ref="AP3" si="14">ROUNDDOWN(AN3*0.1,0)</f>
        <v>1450</v>
      </c>
      <c r="AQ3" s="2">
        <f t="shared" ref="AQ3" si="15">SUM(AO3:AP3)</f>
        <v>4210</v>
      </c>
      <c r="AR3" s="2">
        <f>AM3+AN3+AQ3</f>
        <v>46318</v>
      </c>
      <c r="AS3" s="32" t="s">
        <v>10</v>
      </c>
      <c r="AT3" s="32"/>
      <c r="AU3" s="32"/>
      <c r="AV3" s="32"/>
      <c r="AW3" s="32"/>
      <c r="AX3" s="32"/>
      <c r="AY3">
        <v>1</v>
      </c>
      <c r="AZ3" s="32" t="s">
        <v>11</v>
      </c>
      <c r="BA3" s="32"/>
      <c r="BB3" s="32"/>
      <c r="BC3" s="32"/>
      <c r="BD3" s="32"/>
      <c r="BE3" s="32"/>
    </row>
    <row r="4" spans="1:58" s="6" customFormat="1" ht="36" customHeight="1" x14ac:dyDescent="0.4">
      <c r="A4" s="16"/>
      <c r="B4" s="16"/>
      <c r="C4" s="16"/>
      <c r="D4" s="16"/>
      <c r="E4" s="16"/>
      <c r="F4" s="16"/>
      <c r="G4" s="16"/>
      <c r="H4" s="16"/>
      <c r="I4" s="5"/>
      <c r="J4" s="12">
        <f>J3+1</f>
        <v>32</v>
      </c>
      <c r="K4" s="3" t="s">
        <v>1</v>
      </c>
      <c r="L4" s="2">
        <f t="shared" si="0"/>
        <v>6241</v>
      </c>
      <c r="M4" s="2">
        <f t="shared" si="1"/>
        <v>2770</v>
      </c>
      <c r="N4" s="2">
        <f t="shared" ref="N4:N32" si="16">ROUNDDOWN(L4*0.1,0)</f>
        <v>624</v>
      </c>
      <c r="O4" s="2">
        <f t="shared" ref="O4:O32" si="17">ROUNDDOWN(M4*0.1,0)</f>
        <v>277</v>
      </c>
      <c r="P4" s="2">
        <f>SUM(N4:O4)</f>
        <v>901</v>
      </c>
      <c r="Q4" s="2">
        <f t="shared" ref="Q4:Q32" si="18">L4+M4+P4</f>
        <v>9912</v>
      </c>
      <c r="R4" s="4"/>
      <c r="S4" s="12">
        <f>S3+1</f>
        <v>62</v>
      </c>
      <c r="T4" s="3" t="s">
        <v>1</v>
      </c>
      <c r="U4" s="2">
        <f t="shared" si="2"/>
        <v>13201</v>
      </c>
      <c r="V4" s="2">
        <f t="shared" si="3"/>
        <v>6310</v>
      </c>
      <c r="W4" s="2">
        <f t="shared" ref="W4:W32" si="19">ROUNDDOWN(U4*0.1,0)</f>
        <v>1320</v>
      </c>
      <c r="X4" s="2">
        <f t="shared" ref="X4:X32" si="20">ROUNDDOWN(V4*0.1,0)</f>
        <v>631</v>
      </c>
      <c r="Y4" s="2">
        <f t="shared" ref="Y4:Y32" si="21">SUM(W4:X4)</f>
        <v>1951</v>
      </c>
      <c r="Z4" s="2">
        <f t="shared" ref="Z4:Z32" si="22">U4+V4+Y4</f>
        <v>21462</v>
      </c>
      <c r="AA4" s="4"/>
      <c r="AB4" s="12">
        <f>AB3+1</f>
        <v>92</v>
      </c>
      <c r="AC4" s="3" t="s">
        <v>1</v>
      </c>
      <c r="AD4" s="2">
        <f t="shared" si="6"/>
        <v>20161</v>
      </c>
      <c r="AE4" s="2">
        <f t="shared" si="7"/>
        <v>10210</v>
      </c>
      <c r="AF4" s="2">
        <f t="shared" ref="AF4:AF32" si="23">ROUNDDOWN(AD4*0.1,0)</f>
        <v>2016</v>
      </c>
      <c r="AG4" s="2">
        <f t="shared" ref="AG4:AG32" si="24">ROUNDDOWN(AE4*0.1,0)</f>
        <v>1021</v>
      </c>
      <c r="AH4" s="2">
        <f t="shared" ref="AH4:AH32" si="25">SUM(AF4:AG4)</f>
        <v>3037</v>
      </c>
      <c r="AI4" s="2">
        <f t="shared" ref="AI4:AI32" si="26">AD4+AE4+AH4</f>
        <v>33408</v>
      </c>
      <c r="AJ4" s="4"/>
      <c r="AK4" s="12">
        <f>AK3+1</f>
        <v>122</v>
      </c>
      <c r="AL4" s="3" t="s">
        <v>1</v>
      </c>
      <c r="AM4" s="2">
        <f t="shared" si="11"/>
        <v>27869</v>
      </c>
      <c r="AN4" s="2">
        <f t="shared" si="12"/>
        <v>14660</v>
      </c>
      <c r="AO4" s="2">
        <f t="shared" ref="AO4:AO32" si="27">ROUNDDOWN(AM4*0.1,0)</f>
        <v>2786</v>
      </c>
      <c r="AP4" s="2">
        <f t="shared" ref="AP4:AP32" si="28">ROUNDDOWN(AN4*0.1,0)</f>
        <v>1466</v>
      </c>
      <c r="AQ4" s="2">
        <f t="shared" ref="AQ4:AQ32" si="29">SUM(AO4:AP4)</f>
        <v>4252</v>
      </c>
      <c r="AR4" s="2">
        <f t="shared" ref="AR4:AR32" si="30">AM4+AN4+AQ4</f>
        <v>46781</v>
      </c>
      <c r="AS4" s="32" t="s">
        <v>7</v>
      </c>
      <c r="AT4" s="32"/>
      <c r="AU4" s="32" t="s">
        <v>8</v>
      </c>
      <c r="AV4" s="32"/>
      <c r="AW4" s="32" t="s">
        <v>9</v>
      </c>
      <c r="AX4" s="32"/>
      <c r="AY4">
        <v>2</v>
      </c>
      <c r="AZ4" s="32" t="s">
        <v>7</v>
      </c>
      <c r="BA4" s="32"/>
      <c r="BB4" s="32" t="s">
        <v>8</v>
      </c>
      <c r="BC4" s="32"/>
      <c r="BD4" s="32" t="s">
        <v>9</v>
      </c>
      <c r="BE4" s="32"/>
    </row>
    <row r="5" spans="1:58" s="6" customFormat="1" ht="36" customHeight="1" x14ac:dyDescent="0.4">
      <c r="A5" s="16"/>
      <c r="B5" s="16"/>
      <c r="C5" s="16"/>
      <c r="D5" s="16"/>
      <c r="E5" s="16"/>
      <c r="F5" s="16"/>
      <c r="G5" s="16"/>
      <c r="H5" s="16"/>
      <c r="I5" s="5"/>
      <c r="J5" s="12">
        <f t="shared" ref="J5:J32" si="31">J4+1</f>
        <v>33</v>
      </c>
      <c r="K5" s="3" t="s">
        <v>1</v>
      </c>
      <c r="L5" s="2">
        <f t="shared" si="0"/>
        <v>6473</v>
      </c>
      <c r="M5" s="2">
        <f t="shared" si="1"/>
        <v>2880</v>
      </c>
      <c r="N5" s="2">
        <f t="shared" si="16"/>
        <v>647</v>
      </c>
      <c r="O5" s="2">
        <f t="shared" si="17"/>
        <v>288</v>
      </c>
      <c r="P5" s="2">
        <f t="shared" ref="P5:P14" si="32">SUM(N5:O5)</f>
        <v>935</v>
      </c>
      <c r="Q5" s="2">
        <f t="shared" si="18"/>
        <v>10288</v>
      </c>
      <c r="R5" s="4"/>
      <c r="S5" s="12">
        <f t="shared" ref="S5:S32" si="33">S4+1</f>
        <v>63</v>
      </c>
      <c r="T5" s="3" t="s">
        <v>1</v>
      </c>
      <c r="U5" s="2">
        <f t="shared" si="2"/>
        <v>13433</v>
      </c>
      <c r="V5" s="2">
        <f t="shared" si="3"/>
        <v>6440</v>
      </c>
      <c r="W5" s="2">
        <f t="shared" si="19"/>
        <v>1343</v>
      </c>
      <c r="X5" s="2">
        <f t="shared" si="20"/>
        <v>644</v>
      </c>
      <c r="Y5" s="2">
        <f t="shared" si="21"/>
        <v>1987</v>
      </c>
      <c r="Z5" s="2">
        <f t="shared" si="22"/>
        <v>21860</v>
      </c>
      <c r="AA5" s="4"/>
      <c r="AB5" s="12">
        <f t="shared" ref="AB5:AB32" si="34">AB4+1</f>
        <v>93</v>
      </c>
      <c r="AC5" s="3" t="s">
        <v>1</v>
      </c>
      <c r="AD5" s="2">
        <f t="shared" si="6"/>
        <v>20393</v>
      </c>
      <c r="AE5" s="2">
        <f t="shared" si="7"/>
        <v>10340</v>
      </c>
      <c r="AF5" s="2">
        <f t="shared" si="23"/>
        <v>2039</v>
      </c>
      <c r="AG5" s="2">
        <f t="shared" si="24"/>
        <v>1034</v>
      </c>
      <c r="AH5" s="2">
        <f t="shared" si="25"/>
        <v>3073</v>
      </c>
      <c r="AI5" s="2">
        <f t="shared" si="26"/>
        <v>33806</v>
      </c>
      <c r="AJ5" s="4"/>
      <c r="AK5" s="12">
        <f t="shared" ref="AK5:AK32" si="35">AK4+1</f>
        <v>123</v>
      </c>
      <c r="AL5" s="3" t="s">
        <v>1</v>
      </c>
      <c r="AM5" s="2">
        <f t="shared" si="11"/>
        <v>28135</v>
      </c>
      <c r="AN5" s="2">
        <f t="shared" si="12"/>
        <v>14815</v>
      </c>
      <c r="AO5" s="2">
        <f t="shared" si="27"/>
        <v>2813</v>
      </c>
      <c r="AP5" s="2">
        <f t="shared" si="28"/>
        <v>1481</v>
      </c>
      <c r="AQ5" s="2">
        <f t="shared" si="29"/>
        <v>4294</v>
      </c>
      <c r="AR5" s="2">
        <f t="shared" si="30"/>
        <v>47244</v>
      </c>
      <c r="AS5" s="1" t="s">
        <v>12</v>
      </c>
      <c r="AT5" s="1">
        <f>1074-125</f>
        <v>949</v>
      </c>
      <c r="AU5" s="1" t="s">
        <v>12</v>
      </c>
      <c r="AV5" s="1">
        <f>1720-125</f>
        <v>1595</v>
      </c>
      <c r="AW5" s="1" t="s">
        <v>12</v>
      </c>
      <c r="AX5" s="1">
        <f>1945-125</f>
        <v>1820</v>
      </c>
      <c r="AY5">
        <v>3</v>
      </c>
      <c r="AZ5" s="1" t="s">
        <v>12</v>
      </c>
      <c r="BA5" s="1">
        <v>650</v>
      </c>
      <c r="BB5" s="1" t="s">
        <v>12</v>
      </c>
      <c r="BC5" s="1">
        <v>900</v>
      </c>
      <c r="BD5" s="1" t="s">
        <v>12</v>
      </c>
      <c r="BE5" s="1">
        <v>900</v>
      </c>
      <c r="BF5" s="6">
        <v>5</v>
      </c>
    </row>
    <row r="6" spans="1:58" s="6" customFormat="1" ht="36" customHeight="1" x14ac:dyDescent="0.4">
      <c r="A6" s="23">
        <v>8</v>
      </c>
      <c r="B6" s="24"/>
      <c r="C6" s="25"/>
      <c r="D6" s="20" t="s">
        <v>29</v>
      </c>
      <c r="E6" s="20"/>
      <c r="F6" s="20"/>
      <c r="G6" s="20"/>
      <c r="H6" s="20"/>
      <c r="I6" s="5"/>
      <c r="J6" s="12">
        <f t="shared" si="31"/>
        <v>34</v>
      </c>
      <c r="K6" s="3" t="s">
        <v>1</v>
      </c>
      <c r="L6" s="2">
        <f t="shared" si="0"/>
        <v>6705</v>
      </c>
      <c r="M6" s="2">
        <f t="shared" si="1"/>
        <v>2990</v>
      </c>
      <c r="N6" s="2">
        <f t="shared" si="16"/>
        <v>670</v>
      </c>
      <c r="O6" s="2">
        <f t="shared" si="17"/>
        <v>299</v>
      </c>
      <c r="P6" s="2">
        <f t="shared" ref="P6:P12" si="36">SUM(N6:O6)</f>
        <v>969</v>
      </c>
      <c r="Q6" s="2">
        <f t="shared" si="18"/>
        <v>10664</v>
      </c>
      <c r="R6" s="4"/>
      <c r="S6" s="12">
        <f t="shared" si="33"/>
        <v>64</v>
      </c>
      <c r="T6" s="3" t="s">
        <v>1</v>
      </c>
      <c r="U6" s="2">
        <f t="shared" si="2"/>
        <v>13665</v>
      </c>
      <c r="V6" s="2">
        <f t="shared" si="3"/>
        <v>6570</v>
      </c>
      <c r="W6" s="2">
        <f t="shared" si="19"/>
        <v>1366</v>
      </c>
      <c r="X6" s="2">
        <f t="shared" si="20"/>
        <v>657</v>
      </c>
      <c r="Y6" s="2">
        <f>SUM(W6:X6)</f>
        <v>2023</v>
      </c>
      <c r="Z6" s="2">
        <f t="shared" si="22"/>
        <v>22258</v>
      </c>
      <c r="AA6" s="4"/>
      <c r="AB6" s="12">
        <f t="shared" si="34"/>
        <v>94</v>
      </c>
      <c r="AC6" s="3" t="s">
        <v>1</v>
      </c>
      <c r="AD6" s="2">
        <f t="shared" si="6"/>
        <v>20625</v>
      </c>
      <c r="AE6" s="2">
        <f t="shared" si="7"/>
        <v>10470</v>
      </c>
      <c r="AF6" s="2">
        <f t="shared" si="23"/>
        <v>2062</v>
      </c>
      <c r="AG6" s="2">
        <f t="shared" si="24"/>
        <v>1047</v>
      </c>
      <c r="AH6" s="2">
        <f t="shared" si="25"/>
        <v>3109</v>
      </c>
      <c r="AI6" s="2">
        <f t="shared" si="26"/>
        <v>34204</v>
      </c>
      <c r="AJ6" s="4"/>
      <c r="AK6" s="12">
        <f t="shared" si="35"/>
        <v>124</v>
      </c>
      <c r="AL6" s="3" t="s">
        <v>1</v>
      </c>
      <c r="AM6" s="2">
        <f t="shared" si="11"/>
        <v>28401</v>
      </c>
      <c r="AN6" s="2">
        <f t="shared" si="12"/>
        <v>14970</v>
      </c>
      <c r="AO6" s="2">
        <f t="shared" si="27"/>
        <v>2840</v>
      </c>
      <c r="AP6" s="2">
        <f t="shared" si="28"/>
        <v>1497</v>
      </c>
      <c r="AQ6" s="2">
        <f t="shared" si="29"/>
        <v>4337</v>
      </c>
      <c r="AR6" s="2">
        <f t="shared" si="30"/>
        <v>47708</v>
      </c>
      <c r="AS6" s="1">
        <v>9</v>
      </c>
      <c r="AT6" s="1"/>
      <c r="AU6" s="1">
        <v>11</v>
      </c>
      <c r="AV6" s="1"/>
      <c r="AW6" s="1">
        <v>11</v>
      </c>
      <c r="AX6" s="1"/>
      <c r="AY6">
        <v>4</v>
      </c>
      <c r="AZ6" s="1">
        <v>11</v>
      </c>
      <c r="BA6" s="1"/>
      <c r="BB6" s="1">
        <v>11</v>
      </c>
      <c r="BC6" s="1"/>
      <c r="BD6" s="1">
        <v>11</v>
      </c>
      <c r="BE6" s="1"/>
      <c r="BF6" s="6">
        <v>6</v>
      </c>
    </row>
    <row r="7" spans="1:58" s="6" customFormat="1" ht="36" customHeight="1" x14ac:dyDescent="0.4">
      <c r="A7" s="26"/>
      <c r="B7" s="27"/>
      <c r="C7" s="28"/>
      <c r="D7" s="20"/>
      <c r="E7" s="20"/>
      <c r="F7" s="20"/>
      <c r="G7" s="20"/>
      <c r="H7" s="20"/>
      <c r="I7" s="5"/>
      <c r="J7" s="12">
        <f t="shared" si="31"/>
        <v>35</v>
      </c>
      <c r="K7" s="3" t="s">
        <v>1</v>
      </c>
      <c r="L7" s="2">
        <f t="shared" si="0"/>
        <v>6937</v>
      </c>
      <c r="M7" s="2">
        <f t="shared" si="1"/>
        <v>3100</v>
      </c>
      <c r="N7" s="2">
        <f t="shared" si="16"/>
        <v>693</v>
      </c>
      <c r="O7" s="2">
        <f t="shared" si="17"/>
        <v>310</v>
      </c>
      <c r="P7" s="2">
        <f t="shared" si="36"/>
        <v>1003</v>
      </c>
      <c r="Q7" s="2">
        <f t="shared" si="18"/>
        <v>11040</v>
      </c>
      <c r="R7" s="4"/>
      <c r="S7" s="12">
        <f t="shared" si="33"/>
        <v>65</v>
      </c>
      <c r="T7" s="3" t="s">
        <v>1</v>
      </c>
      <c r="U7" s="2">
        <f t="shared" si="2"/>
        <v>13897</v>
      </c>
      <c r="V7" s="2">
        <f t="shared" si="3"/>
        <v>6700</v>
      </c>
      <c r="W7" s="2">
        <f t="shared" si="19"/>
        <v>1389</v>
      </c>
      <c r="X7" s="2">
        <f t="shared" si="20"/>
        <v>670</v>
      </c>
      <c r="Y7" s="2">
        <f t="shared" si="21"/>
        <v>2059</v>
      </c>
      <c r="Z7" s="2">
        <f t="shared" si="22"/>
        <v>22656</v>
      </c>
      <c r="AA7" s="4"/>
      <c r="AB7" s="12">
        <f t="shared" si="34"/>
        <v>95</v>
      </c>
      <c r="AC7" s="3" t="s">
        <v>1</v>
      </c>
      <c r="AD7" s="2">
        <f t="shared" si="6"/>
        <v>20857</v>
      </c>
      <c r="AE7" s="2">
        <f t="shared" si="7"/>
        <v>10600</v>
      </c>
      <c r="AF7" s="2">
        <f t="shared" si="23"/>
        <v>2085</v>
      </c>
      <c r="AG7" s="2">
        <f t="shared" si="24"/>
        <v>1060</v>
      </c>
      <c r="AH7" s="2">
        <f t="shared" si="25"/>
        <v>3145</v>
      </c>
      <c r="AI7" s="2">
        <f t="shared" si="26"/>
        <v>34602</v>
      </c>
      <c r="AJ7" s="4"/>
      <c r="AK7" s="12">
        <f t="shared" si="35"/>
        <v>125</v>
      </c>
      <c r="AL7" s="3" t="s">
        <v>1</v>
      </c>
      <c r="AM7" s="2">
        <f t="shared" si="11"/>
        <v>28667</v>
      </c>
      <c r="AN7" s="2">
        <f t="shared" si="12"/>
        <v>15125</v>
      </c>
      <c r="AO7" s="2">
        <f t="shared" si="27"/>
        <v>2866</v>
      </c>
      <c r="AP7" s="2">
        <f t="shared" si="28"/>
        <v>1512</v>
      </c>
      <c r="AQ7" s="2">
        <f t="shared" si="29"/>
        <v>4378</v>
      </c>
      <c r="AR7" s="2">
        <f t="shared" si="30"/>
        <v>48170</v>
      </c>
      <c r="AS7" s="1">
        <v>20</v>
      </c>
      <c r="AT7" s="1">
        <v>209</v>
      </c>
      <c r="AU7" s="1">
        <v>30</v>
      </c>
      <c r="AV7" s="1">
        <v>232</v>
      </c>
      <c r="AW7" s="1">
        <v>100</v>
      </c>
      <c r="AX7" s="1">
        <v>266</v>
      </c>
      <c r="AY7">
        <v>5</v>
      </c>
      <c r="AZ7" s="1">
        <v>30</v>
      </c>
      <c r="BA7" s="1">
        <v>95</v>
      </c>
      <c r="BB7" s="1">
        <v>30</v>
      </c>
      <c r="BC7" s="1">
        <v>120</v>
      </c>
      <c r="BD7" s="1">
        <v>30</v>
      </c>
      <c r="BE7" s="1">
        <v>120</v>
      </c>
      <c r="BF7" s="6">
        <v>7</v>
      </c>
    </row>
    <row r="8" spans="1:58" s="6" customFormat="1" ht="36" customHeight="1" x14ac:dyDescent="0.4">
      <c r="A8" s="29"/>
      <c r="B8" s="30"/>
      <c r="C8" s="31"/>
      <c r="D8" s="20"/>
      <c r="E8" s="20"/>
      <c r="F8" s="20"/>
      <c r="G8" s="20"/>
      <c r="H8" s="20"/>
      <c r="I8" s="8"/>
      <c r="J8" s="12">
        <f t="shared" si="31"/>
        <v>36</v>
      </c>
      <c r="K8" s="3" t="s">
        <v>1</v>
      </c>
      <c r="L8" s="2">
        <f t="shared" si="0"/>
        <v>7169</v>
      </c>
      <c r="M8" s="2">
        <f t="shared" si="1"/>
        <v>3210</v>
      </c>
      <c r="N8" s="2">
        <f t="shared" si="16"/>
        <v>716</v>
      </c>
      <c r="O8" s="2">
        <f t="shared" si="17"/>
        <v>321</v>
      </c>
      <c r="P8" s="2">
        <f t="shared" si="36"/>
        <v>1037</v>
      </c>
      <c r="Q8" s="2">
        <f t="shared" si="18"/>
        <v>11416</v>
      </c>
      <c r="R8" s="4"/>
      <c r="S8" s="12">
        <f t="shared" si="33"/>
        <v>66</v>
      </c>
      <c r="T8" s="3" t="s">
        <v>1</v>
      </c>
      <c r="U8" s="2">
        <f t="shared" si="2"/>
        <v>14129</v>
      </c>
      <c r="V8" s="2">
        <f t="shared" si="3"/>
        <v>6830</v>
      </c>
      <c r="W8" s="2">
        <f t="shared" si="19"/>
        <v>1412</v>
      </c>
      <c r="X8" s="2">
        <f t="shared" si="20"/>
        <v>683</v>
      </c>
      <c r="Y8" s="2">
        <f t="shared" si="21"/>
        <v>2095</v>
      </c>
      <c r="Z8" s="2">
        <f t="shared" si="22"/>
        <v>23054</v>
      </c>
      <c r="AA8" s="4"/>
      <c r="AB8" s="12">
        <f t="shared" si="34"/>
        <v>96</v>
      </c>
      <c r="AC8" s="3" t="s">
        <v>1</v>
      </c>
      <c r="AD8" s="2">
        <f t="shared" si="6"/>
        <v>21089</v>
      </c>
      <c r="AE8" s="2">
        <f t="shared" si="7"/>
        <v>10730</v>
      </c>
      <c r="AF8" s="2">
        <f t="shared" si="23"/>
        <v>2108</v>
      </c>
      <c r="AG8" s="2">
        <f t="shared" si="24"/>
        <v>1073</v>
      </c>
      <c r="AH8" s="2">
        <f t="shared" si="25"/>
        <v>3181</v>
      </c>
      <c r="AI8" s="2">
        <f t="shared" si="26"/>
        <v>35000</v>
      </c>
      <c r="AJ8" s="4"/>
      <c r="AK8" s="12">
        <f t="shared" si="35"/>
        <v>126</v>
      </c>
      <c r="AL8" s="3" t="s">
        <v>1</v>
      </c>
      <c r="AM8" s="2">
        <f t="shared" si="11"/>
        <v>28933</v>
      </c>
      <c r="AN8" s="2">
        <f t="shared" si="12"/>
        <v>15280</v>
      </c>
      <c r="AO8" s="2">
        <f t="shared" si="27"/>
        <v>2893</v>
      </c>
      <c r="AP8" s="2">
        <f t="shared" si="28"/>
        <v>1528</v>
      </c>
      <c r="AQ8" s="2">
        <f t="shared" si="29"/>
        <v>4421</v>
      </c>
      <c r="AR8" s="2">
        <f t="shared" si="30"/>
        <v>48634</v>
      </c>
      <c r="AS8" s="1">
        <v>21</v>
      </c>
      <c r="AT8" s="1"/>
      <c r="AU8" s="1">
        <v>31</v>
      </c>
      <c r="AV8" s="1"/>
      <c r="AW8" s="1">
        <v>101</v>
      </c>
      <c r="AX8" s="1"/>
      <c r="AY8">
        <v>6</v>
      </c>
      <c r="AZ8" s="1">
        <v>31</v>
      </c>
      <c r="BA8" s="1"/>
      <c r="BB8" s="1">
        <v>31</v>
      </c>
      <c r="BC8" s="1"/>
      <c r="BD8" s="1">
        <v>31</v>
      </c>
      <c r="BE8" s="1"/>
      <c r="BF8" s="6">
        <v>8</v>
      </c>
    </row>
    <row r="9" spans="1:58" s="6" customFormat="1" ht="36" customHeight="1" x14ac:dyDescent="0.4">
      <c r="A9" s="18" t="s">
        <v>6</v>
      </c>
      <c r="B9" s="18"/>
      <c r="C9" s="14" t="s">
        <v>5</v>
      </c>
      <c r="D9" s="14" t="s">
        <v>4</v>
      </c>
      <c r="E9" s="14" t="s">
        <v>3</v>
      </c>
      <c r="F9" s="14" t="s">
        <v>3</v>
      </c>
      <c r="G9" s="14" t="s">
        <v>3</v>
      </c>
      <c r="H9" s="14" t="s">
        <v>2</v>
      </c>
      <c r="I9" s="4"/>
      <c r="J9" s="12">
        <f t="shared" si="31"/>
        <v>37</v>
      </c>
      <c r="K9" s="3" t="s">
        <v>1</v>
      </c>
      <c r="L9" s="2">
        <f t="shared" si="0"/>
        <v>7401</v>
      </c>
      <c r="M9" s="2">
        <f t="shared" si="1"/>
        <v>3320</v>
      </c>
      <c r="N9" s="2">
        <f t="shared" si="16"/>
        <v>740</v>
      </c>
      <c r="O9" s="2">
        <f t="shared" si="17"/>
        <v>332</v>
      </c>
      <c r="P9" s="2">
        <f t="shared" si="36"/>
        <v>1072</v>
      </c>
      <c r="Q9" s="2">
        <f t="shared" si="18"/>
        <v>11793</v>
      </c>
      <c r="R9" s="4"/>
      <c r="S9" s="12">
        <f t="shared" si="33"/>
        <v>67</v>
      </c>
      <c r="T9" s="3" t="s">
        <v>1</v>
      </c>
      <c r="U9" s="2">
        <f t="shared" si="2"/>
        <v>14361</v>
      </c>
      <c r="V9" s="2">
        <f t="shared" si="3"/>
        <v>6960</v>
      </c>
      <c r="W9" s="2">
        <f t="shared" si="19"/>
        <v>1436</v>
      </c>
      <c r="X9" s="2">
        <f t="shared" si="20"/>
        <v>696</v>
      </c>
      <c r="Y9" s="2">
        <f t="shared" si="21"/>
        <v>2132</v>
      </c>
      <c r="Z9" s="2">
        <f t="shared" si="22"/>
        <v>23453</v>
      </c>
      <c r="AA9" s="4"/>
      <c r="AB9" s="12">
        <f t="shared" si="34"/>
        <v>97</v>
      </c>
      <c r="AC9" s="3" t="s">
        <v>1</v>
      </c>
      <c r="AD9" s="2">
        <f t="shared" si="6"/>
        <v>21321</v>
      </c>
      <c r="AE9" s="2">
        <f t="shared" si="7"/>
        <v>10860</v>
      </c>
      <c r="AF9" s="2">
        <f t="shared" si="23"/>
        <v>2132</v>
      </c>
      <c r="AG9" s="2">
        <f t="shared" si="24"/>
        <v>1086</v>
      </c>
      <c r="AH9" s="2">
        <f t="shared" si="25"/>
        <v>3218</v>
      </c>
      <c r="AI9" s="2">
        <f t="shared" si="26"/>
        <v>35399</v>
      </c>
      <c r="AJ9" s="4"/>
      <c r="AK9" s="12">
        <f t="shared" si="35"/>
        <v>127</v>
      </c>
      <c r="AL9" s="3" t="s">
        <v>1</v>
      </c>
      <c r="AM9" s="2">
        <f t="shared" si="11"/>
        <v>29199</v>
      </c>
      <c r="AN9" s="2">
        <f t="shared" si="12"/>
        <v>15435</v>
      </c>
      <c r="AO9" s="2">
        <f t="shared" si="27"/>
        <v>2919</v>
      </c>
      <c r="AP9" s="2">
        <f t="shared" si="28"/>
        <v>1543</v>
      </c>
      <c r="AQ9" s="2">
        <f t="shared" si="29"/>
        <v>4462</v>
      </c>
      <c r="AR9" s="2">
        <f t="shared" si="30"/>
        <v>49096</v>
      </c>
      <c r="AS9" s="1">
        <v>100</v>
      </c>
      <c r="AT9" s="1">
        <v>232</v>
      </c>
      <c r="AU9" s="1">
        <v>100</v>
      </c>
      <c r="AV9" s="1">
        <v>266</v>
      </c>
      <c r="AW9" s="1">
        <v>300</v>
      </c>
      <c r="AX9" s="1">
        <v>292</v>
      </c>
      <c r="AY9">
        <v>7</v>
      </c>
      <c r="AZ9" s="1">
        <v>50</v>
      </c>
      <c r="BA9" s="1">
        <v>110</v>
      </c>
      <c r="BB9" s="1">
        <v>50</v>
      </c>
      <c r="BC9" s="1">
        <v>140</v>
      </c>
      <c r="BD9" s="1">
        <v>50</v>
      </c>
      <c r="BE9" s="1">
        <v>140</v>
      </c>
      <c r="BF9" s="6">
        <v>9</v>
      </c>
    </row>
    <row r="10" spans="1:58" s="6" customFormat="1" ht="36" customHeight="1" x14ac:dyDescent="0.4">
      <c r="A10" s="15">
        <f>A6</f>
        <v>8</v>
      </c>
      <c r="B10" s="3" t="s">
        <v>1</v>
      </c>
      <c r="C10" s="2">
        <f t="shared" ref="C10:C32" si="37">IF($D$6="官公署用",($AX$5)+(MAX((MIN($AW$7,A10)-$AW$6+1)*$AX$7,0))+(MAX((MIN($AW$9,A10)-$AW$8+1)*$AX$9,0))+(MAX((MIN($AW$11,A10)-$AW$10+1)*$AX$11,0))+(MAX((MIN($AW$13,A10)-$AW$12+1)*$AX$13,0)),IF($D$6="家庭用",($AT$5)+(MAX((MIN($AS$7,A10)-$AS$6+1)*$AT$7,0))+(MAX((MIN($AS$9,A10)-$AS$8+1)*$AT$9,0))+(MAX((MIN($AS$11,A10)-$AS$10+1)*$AT$11,0))+(MAX((MIN($AS$13,A10)-$AS$12+1)*$AT$13,0)),IF($D$6="営業用",($AV$5)+(MAX((MIN($AU$7,A10)-$AU$6+1)*$AV$7,0))+(MAX((MIN($AU$9,A10)-$AU$8+1)*$AV$9,0))+(MAX((MIN($AU$11,A10)-$AU$10+1)*$AV$11,0))+(MAX((MIN($AU$13,A10)-$AU$12+1)*$AV$13,0)),0)))</f>
        <v>949</v>
      </c>
      <c r="D10" s="2">
        <f t="shared" ref="D10:D32" si="38">IF(OR($D$6="官公署用",$D$6="営業用"),($BE$5)+(MAX((MIN($BD$7,A10)-$BD$6+1)*$BE$7,0))+(MAX((MIN($BD$9,A10)-$BD$8+1)*$BE$9,0))+(MAX((MIN($BD$11,A10)-$BD$10+1)*$BE$11,0))+(MAX((MIN($BD$13,A10)-$BD$12+1)*$BE$13,0))+(MAX((MIN($BD$15,A10)-$BD$14+1)*$BE$15,0))+(MAX((MIN($BD$17,A10)-$BD$16+1)*$BE$17,0))+(MAX((MIN($BD$19,A10)-$BD$18+1)*$BE$19,0)),$BA$5+(MAX((MIN($AZ$7,A10)-$AZ$6+1)*$BA$7,0))+(MAX((MIN($AZ$9,A10)-$AZ$8+1)*$BA$9,0))+(MAX((MIN($AZ$11,A10)-$AZ$10+1)*$BA$11,0))+(MAX((MIN($AZ$13,A10)-$AZ$12+1)*$BA$13,0))+(MAX((MIN($AZ$15,A10)-$AZ$14+1)*$BA$15,0)))</f>
        <v>650</v>
      </c>
      <c r="E10" s="2">
        <f>ROUNDDOWN(C10*0.1,0)</f>
        <v>94</v>
      </c>
      <c r="F10" s="2">
        <f>ROUNDDOWN(D10*0.1,0)</f>
        <v>65</v>
      </c>
      <c r="G10" s="2">
        <f>SUM(E10:F10)</f>
        <v>159</v>
      </c>
      <c r="H10" s="2">
        <f t="shared" ref="H10:H32" si="39">C10+D10+G10</f>
        <v>1758</v>
      </c>
      <c r="I10" s="4"/>
      <c r="J10" s="12">
        <f t="shared" si="31"/>
        <v>38</v>
      </c>
      <c r="K10" s="3" t="s">
        <v>1</v>
      </c>
      <c r="L10" s="2">
        <f t="shared" si="0"/>
        <v>7633</v>
      </c>
      <c r="M10" s="2">
        <f t="shared" si="1"/>
        <v>3430</v>
      </c>
      <c r="N10" s="2">
        <f t="shared" si="16"/>
        <v>763</v>
      </c>
      <c r="O10" s="2">
        <f t="shared" si="17"/>
        <v>343</v>
      </c>
      <c r="P10" s="2">
        <f t="shared" si="36"/>
        <v>1106</v>
      </c>
      <c r="Q10" s="2">
        <f t="shared" si="18"/>
        <v>12169</v>
      </c>
      <c r="R10" s="4"/>
      <c r="S10" s="12">
        <f t="shared" si="33"/>
        <v>68</v>
      </c>
      <c r="T10" s="3" t="s">
        <v>1</v>
      </c>
      <c r="U10" s="2">
        <f t="shared" si="2"/>
        <v>14593</v>
      </c>
      <c r="V10" s="2">
        <f t="shared" si="3"/>
        <v>7090</v>
      </c>
      <c r="W10" s="2">
        <f t="shared" si="19"/>
        <v>1459</v>
      </c>
      <c r="X10" s="2">
        <f t="shared" si="20"/>
        <v>709</v>
      </c>
      <c r="Y10" s="2">
        <f t="shared" si="21"/>
        <v>2168</v>
      </c>
      <c r="Z10" s="2">
        <f t="shared" si="22"/>
        <v>23851</v>
      </c>
      <c r="AA10" s="4"/>
      <c r="AB10" s="12">
        <f t="shared" si="34"/>
        <v>98</v>
      </c>
      <c r="AC10" s="3" t="s">
        <v>1</v>
      </c>
      <c r="AD10" s="2">
        <f t="shared" si="6"/>
        <v>21553</v>
      </c>
      <c r="AE10" s="2">
        <f t="shared" si="7"/>
        <v>10990</v>
      </c>
      <c r="AF10" s="2">
        <f t="shared" si="23"/>
        <v>2155</v>
      </c>
      <c r="AG10" s="2">
        <f t="shared" si="24"/>
        <v>1099</v>
      </c>
      <c r="AH10" s="2">
        <f t="shared" si="25"/>
        <v>3254</v>
      </c>
      <c r="AI10" s="2">
        <f t="shared" si="26"/>
        <v>35797</v>
      </c>
      <c r="AJ10" s="4"/>
      <c r="AK10" s="12">
        <f t="shared" si="35"/>
        <v>128</v>
      </c>
      <c r="AL10" s="3" t="s">
        <v>1</v>
      </c>
      <c r="AM10" s="2">
        <f t="shared" si="11"/>
        <v>29465</v>
      </c>
      <c r="AN10" s="2">
        <f t="shared" si="12"/>
        <v>15590</v>
      </c>
      <c r="AO10" s="2">
        <f t="shared" si="27"/>
        <v>2946</v>
      </c>
      <c r="AP10" s="2">
        <f t="shared" si="28"/>
        <v>1559</v>
      </c>
      <c r="AQ10" s="2">
        <f t="shared" si="29"/>
        <v>4505</v>
      </c>
      <c r="AR10" s="2">
        <f t="shared" si="30"/>
        <v>49560</v>
      </c>
      <c r="AS10" s="1">
        <v>101</v>
      </c>
      <c r="AT10" s="1"/>
      <c r="AU10" s="1">
        <v>101</v>
      </c>
      <c r="AV10" s="1"/>
      <c r="AW10" s="1">
        <v>301</v>
      </c>
      <c r="AX10" s="1"/>
      <c r="AY10">
        <v>8</v>
      </c>
      <c r="AZ10" s="1">
        <v>51</v>
      </c>
      <c r="BA10" s="1"/>
      <c r="BB10" s="1">
        <v>51</v>
      </c>
      <c r="BC10" s="1"/>
      <c r="BD10" s="1">
        <v>51</v>
      </c>
      <c r="BE10" s="1"/>
      <c r="BF10" s="6">
        <v>10</v>
      </c>
    </row>
    <row r="11" spans="1:58" s="6" customFormat="1" ht="36" customHeight="1" x14ac:dyDescent="0.4">
      <c r="A11" s="12">
        <f>A10+1</f>
        <v>9</v>
      </c>
      <c r="B11" s="3" t="s">
        <v>1</v>
      </c>
      <c r="C11" s="2">
        <f t="shared" si="37"/>
        <v>1158</v>
      </c>
      <c r="D11" s="2">
        <f t="shared" si="38"/>
        <v>650</v>
      </c>
      <c r="E11" s="2">
        <f t="shared" ref="E11:E32" si="40">ROUNDDOWN(C11*0.1,0)</f>
        <v>115</v>
      </c>
      <c r="F11" s="2">
        <f t="shared" ref="F11:F32" si="41">ROUNDDOWN(D11*0.1,0)</f>
        <v>65</v>
      </c>
      <c r="G11" s="2">
        <f t="shared" ref="G11:G32" si="42">SUM(E11:F11)</f>
        <v>180</v>
      </c>
      <c r="H11" s="2">
        <f t="shared" si="39"/>
        <v>1988</v>
      </c>
      <c r="I11" s="4"/>
      <c r="J11" s="12">
        <f t="shared" si="31"/>
        <v>39</v>
      </c>
      <c r="K11" s="3" t="s">
        <v>1</v>
      </c>
      <c r="L11" s="2">
        <f t="shared" si="0"/>
        <v>7865</v>
      </c>
      <c r="M11" s="2">
        <f t="shared" si="1"/>
        <v>3540</v>
      </c>
      <c r="N11" s="2">
        <f t="shared" si="16"/>
        <v>786</v>
      </c>
      <c r="O11" s="2">
        <f t="shared" si="17"/>
        <v>354</v>
      </c>
      <c r="P11" s="2">
        <f t="shared" si="36"/>
        <v>1140</v>
      </c>
      <c r="Q11" s="2">
        <f t="shared" si="18"/>
        <v>12545</v>
      </c>
      <c r="R11" s="4"/>
      <c r="S11" s="12">
        <f t="shared" si="33"/>
        <v>69</v>
      </c>
      <c r="T11" s="3" t="s">
        <v>1</v>
      </c>
      <c r="U11" s="2">
        <f t="shared" si="2"/>
        <v>14825</v>
      </c>
      <c r="V11" s="2">
        <f t="shared" si="3"/>
        <v>7220</v>
      </c>
      <c r="W11" s="2">
        <f t="shared" si="19"/>
        <v>1482</v>
      </c>
      <c r="X11" s="2">
        <f t="shared" si="20"/>
        <v>722</v>
      </c>
      <c r="Y11" s="2">
        <f t="shared" si="21"/>
        <v>2204</v>
      </c>
      <c r="Z11" s="2">
        <f t="shared" si="22"/>
        <v>24249</v>
      </c>
      <c r="AA11" s="4"/>
      <c r="AB11" s="12">
        <f t="shared" si="34"/>
        <v>99</v>
      </c>
      <c r="AC11" s="3" t="s">
        <v>1</v>
      </c>
      <c r="AD11" s="2">
        <f t="shared" si="6"/>
        <v>21785</v>
      </c>
      <c r="AE11" s="2">
        <f t="shared" si="7"/>
        <v>11120</v>
      </c>
      <c r="AF11" s="2">
        <f t="shared" si="23"/>
        <v>2178</v>
      </c>
      <c r="AG11" s="2">
        <f t="shared" si="24"/>
        <v>1112</v>
      </c>
      <c r="AH11" s="2">
        <f t="shared" si="25"/>
        <v>3290</v>
      </c>
      <c r="AI11" s="2">
        <f t="shared" si="26"/>
        <v>36195</v>
      </c>
      <c r="AJ11" s="4"/>
      <c r="AK11" s="12">
        <f t="shared" si="35"/>
        <v>129</v>
      </c>
      <c r="AL11" s="3" t="s">
        <v>1</v>
      </c>
      <c r="AM11" s="2">
        <f t="shared" si="11"/>
        <v>29731</v>
      </c>
      <c r="AN11" s="2">
        <f t="shared" si="12"/>
        <v>15745</v>
      </c>
      <c r="AO11" s="2">
        <f t="shared" si="27"/>
        <v>2973</v>
      </c>
      <c r="AP11" s="2">
        <f t="shared" si="28"/>
        <v>1574</v>
      </c>
      <c r="AQ11" s="2">
        <f t="shared" si="29"/>
        <v>4547</v>
      </c>
      <c r="AR11" s="2">
        <f t="shared" si="30"/>
        <v>50023</v>
      </c>
      <c r="AS11" s="1">
        <v>300</v>
      </c>
      <c r="AT11" s="1">
        <v>266</v>
      </c>
      <c r="AU11" s="1">
        <v>300</v>
      </c>
      <c r="AV11" s="1">
        <v>292</v>
      </c>
      <c r="AW11" s="1">
        <v>500</v>
      </c>
      <c r="AX11" s="1">
        <v>314</v>
      </c>
      <c r="AY11">
        <v>9</v>
      </c>
      <c r="AZ11" s="1">
        <v>100</v>
      </c>
      <c r="BA11" s="1">
        <v>130</v>
      </c>
      <c r="BB11" s="1">
        <v>100</v>
      </c>
      <c r="BC11" s="1">
        <v>145</v>
      </c>
      <c r="BD11" s="1">
        <v>100</v>
      </c>
      <c r="BE11" s="1">
        <v>145</v>
      </c>
      <c r="BF11" s="6">
        <v>11</v>
      </c>
    </row>
    <row r="12" spans="1:58" s="6" customFormat="1" ht="36" customHeight="1" x14ac:dyDescent="0.4">
      <c r="A12" s="12">
        <f t="shared" ref="A12:A32" si="43">A11+1</f>
        <v>10</v>
      </c>
      <c r="B12" s="3" t="s">
        <v>1</v>
      </c>
      <c r="C12" s="2">
        <f t="shared" si="37"/>
        <v>1367</v>
      </c>
      <c r="D12" s="2">
        <f t="shared" si="38"/>
        <v>650</v>
      </c>
      <c r="E12" s="2">
        <f t="shared" si="40"/>
        <v>136</v>
      </c>
      <c r="F12" s="2">
        <f t="shared" si="41"/>
        <v>65</v>
      </c>
      <c r="G12" s="2">
        <f t="shared" si="42"/>
        <v>201</v>
      </c>
      <c r="H12" s="2">
        <f t="shared" si="39"/>
        <v>2218</v>
      </c>
      <c r="I12" s="4"/>
      <c r="J12" s="12">
        <f t="shared" si="31"/>
        <v>40</v>
      </c>
      <c r="K12" s="3" t="s">
        <v>1</v>
      </c>
      <c r="L12" s="2">
        <f t="shared" si="0"/>
        <v>8097</v>
      </c>
      <c r="M12" s="2">
        <f t="shared" si="1"/>
        <v>3650</v>
      </c>
      <c r="N12" s="2">
        <f t="shared" si="16"/>
        <v>809</v>
      </c>
      <c r="O12" s="2">
        <f t="shared" si="17"/>
        <v>365</v>
      </c>
      <c r="P12" s="2">
        <f t="shared" si="36"/>
        <v>1174</v>
      </c>
      <c r="Q12" s="2">
        <f t="shared" si="18"/>
        <v>12921</v>
      </c>
      <c r="R12" s="4"/>
      <c r="S12" s="12">
        <f t="shared" si="33"/>
        <v>70</v>
      </c>
      <c r="T12" s="3" t="s">
        <v>1</v>
      </c>
      <c r="U12" s="2">
        <f t="shared" si="2"/>
        <v>15057</v>
      </c>
      <c r="V12" s="2">
        <f t="shared" si="3"/>
        <v>7350</v>
      </c>
      <c r="W12" s="2">
        <f t="shared" si="19"/>
        <v>1505</v>
      </c>
      <c r="X12" s="2">
        <f t="shared" si="20"/>
        <v>735</v>
      </c>
      <c r="Y12" s="2">
        <f t="shared" si="21"/>
        <v>2240</v>
      </c>
      <c r="Z12" s="2">
        <f t="shared" si="22"/>
        <v>24647</v>
      </c>
      <c r="AA12" s="4"/>
      <c r="AB12" s="12">
        <f t="shared" si="34"/>
        <v>100</v>
      </c>
      <c r="AC12" s="3" t="s">
        <v>1</v>
      </c>
      <c r="AD12" s="2">
        <f t="shared" si="6"/>
        <v>22017</v>
      </c>
      <c r="AE12" s="2">
        <f t="shared" si="7"/>
        <v>11250</v>
      </c>
      <c r="AF12" s="2">
        <f t="shared" si="23"/>
        <v>2201</v>
      </c>
      <c r="AG12" s="2">
        <f t="shared" si="24"/>
        <v>1125</v>
      </c>
      <c r="AH12" s="2">
        <f t="shared" si="25"/>
        <v>3326</v>
      </c>
      <c r="AI12" s="2">
        <f t="shared" si="26"/>
        <v>36593</v>
      </c>
      <c r="AJ12" s="4"/>
      <c r="AK12" s="12">
        <f t="shared" si="35"/>
        <v>130</v>
      </c>
      <c r="AL12" s="3" t="s">
        <v>1</v>
      </c>
      <c r="AM12" s="2">
        <f t="shared" si="11"/>
        <v>29997</v>
      </c>
      <c r="AN12" s="2">
        <f t="shared" si="12"/>
        <v>15900</v>
      </c>
      <c r="AO12" s="2">
        <f t="shared" si="27"/>
        <v>2999</v>
      </c>
      <c r="AP12" s="2">
        <f t="shared" si="28"/>
        <v>1590</v>
      </c>
      <c r="AQ12" s="2">
        <f t="shared" si="29"/>
        <v>4589</v>
      </c>
      <c r="AR12" s="2">
        <f t="shared" si="30"/>
        <v>50486</v>
      </c>
      <c r="AS12" s="1">
        <v>301</v>
      </c>
      <c r="AT12" s="1"/>
      <c r="AU12" s="1">
        <v>301</v>
      </c>
      <c r="AV12" s="1"/>
      <c r="AW12" s="1">
        <v>501</v>
      </c>
      <c r="AX12" s="1"/>
      <c r="AY12">
        <v>10</v>
      </c>
      <c r="AZ12" s="1">
        <v>101</v>
      </c>
      <c r="BA12" s="1"/>
      <c r="BB12" s="1">
        <v>101</v>
      </c>
      <c r="BC12" s="1"/>
      <c r="BD12" s="1">
        <v>101</v>
      </c>
      <c r="BE12" s="1"/>
      <c r="BF12" s="6">
        <v>12</v>
      </c>
    </row>
    <row r="13" spans="1:58" s="6" customFormat="1" ht="36" customHeight="1" x14ac:dyDescent="0.4">
      <c r="A13" s="12">
        <f t="shared" si="43"/>
        <v>11</v>
      </c>
      <c r="B13" s="3" t="s">
        <v>1</v>
      </c>
      <c r="C13" s="2">
        <f t="shared" si="37"/>
        <v>1576</v>
      </c>
      <c r="D13" s="2">
        <f t="shared" si="38"/>
        <v>745</v>
      </c>
      <c r="E13" s="2">
        <f t="shared" si="40"/>
        <v>157</v>
      </c>
      <c r="F13" s="2">
        <f t="shared" si="41"/>
        <v>74</v>
      </c>
      <c r="G13" s="2">
        <f t="shared" si="42"/>
        <v>231</v>
      </c>
      <c r="H13" s="2">
        <f t="shared" si="39"/>
        <v>2552</v>
      </c>
      <c r="I13" s="4"/>
      <c r="J13" s="12">
        <f t="shared" si="31"/>
        <v>41</v>
      </c>
      <c r="K13" s="3" t="s">
        <v>1</v>
      </c>
      <c r="L13" s="2">
        <f t="shared" si="0"/>
        <v>8329</v>
      </c>
      <c r="M13" s="2">
        <f t="shared" si="1"/>
        <v>3760</v>
      </c>
      <c r="N13" s="2">
        <f t="shared" si="16"/>
        <v>832</v>
      </c>
      <c r="O13" s="2">
        <f t="shared" si="17"/>
        <v>376</v>
      </c>
      <c r="P13" s="2">
        <f t="shared" si="32"/>
        <v>1208</v>
      </c>
      <c r="Q13" s="2">
        <f t="shared" si="18"/>
        <v>13297</v>
      </c>
      <c r="R13" s="4"/>
      <c r="S13" s="12">
        <f t="shared" si="33"/>
        <v>71</v>
      </c>
      <c r="T13" s="3" t="s">
        <v>1</v>
      </c>
      <c r="U13" s="2">
        <f t="shared" si="2"/>
        <v>15289</v>
      </c>
      <c r="V13" s="2">
        <f t="shared" si="3"/>
        <v>7480</v>
      </c>
      <c r="W13" s="2">
        <f t="shared" si="19"/>
        <v>1528</v>
      </c>
      <c r="X13" s="2">
        <f t="shared" si="20"/>
        <v>748</v>
      </c>
      <c r="Y13" s="2">
        <f t="shared" si="21"/>
        <v>2276</v>
      </c>
      <c r="Z13" s="2">
        <f t="shared" si="22"/>
        <v>25045</v>
      </c>
      <c r="AA13" s="4"/>
      <c r="AB13" s="12">
        <f t="shared" si="34"/>
        <v>101</v>
      </c>
      <c r="AC13" s="3" t="s">
        <v>1</v>
      </c>
      <c r="AD13" s="2">
        <f t="shared" si="6"/>
        <v>22283</v>
      </c>
      <c r="AE13" s="2">
        <f t="shared" si="7"/>
        <v>11405</v>
      </c>
      <c r="AF13" s="2">
        <f t="shared" si="23"/>
        <v>2228</v>
      </c>
      <c r="AG13" s="2">
        <f t="shared" si="24"/>
        <v>1140</v>
      </c>
      <c r="AH13" s="2">
        <f t="shared" si="25"/>
        <v>3368</v>
      </c>
      <c r="AI13" s="2">
        <f t="shared" si="26"/>
        <v>37056</v>
      </c>
      <c r="AJ13" s="4"/>
      <c r="AK13" s="12">
        <f t="shared" si="35"/>
        <v>131</v>
      </c>
      <c r="AL13" s="3" t="s">
        <v>1</v>
      </c>
      <c r="AM13" s="2">
        <f t="shared" si="11"/>
        <v>30263</v>
      </c>
      <c r="AN13" s="2">
        <f t="shared" si="12"/>
        <v>16055</v>
      </c>
      <c r="AO13" s="2">
        <f t="shared" si="27"/>
        <v>3026</v>
      </c>
      <c r="AP13" s="2">
        <f t="shared" si="28"/>
        <v>1605</v>
      </c>
      <c r="AQ13" s="2">
        <f t="shared" si="29"/>
        <v>4631</v>
      </c>
      <c r="AR13" s="2">
        <f t="shared" si="30"/>
        <v>50949</v>
      </c>
      <c r="AS13" s="1">
        <v>999999</v>
      </c>
      <c r="AT13" s="1">
        <v>292</v>
      </c>
      <c r="AU13" s="1">
        <v>999999</v>
      </c>
      <c r="AV13" s="1">
        <v>314</v>
      </c>
      <c r="AW13" s="1">
        <v>999999</v>
      </c>
      <c r="AX13" s="1">
        <v>347</v>
      </c>
      <c r="AY13">
        <v>11</v>
      </c>
      <c r="AZ13" s="1">
        <v>300</v>
      </c>
      <c r="BA13" s="1">
        <v>155</v>
      </c>
      <c r="BB13" s="1">
        <v>300</v>
      </c>
      <c r="BC13" s="1">
        <v>160</v>
      </c>
      <c r="BD13" s="1">
        <v>300</v>
      </c>
      <c r="BE13" s="1">
        <v>160</v>
      </c>
      <c r="BF13" s="6">
        <v>13</v>
      </c>
    </row>
    <row r="14" spans="1:58" s="6" customFormat="1" ht="36" customHeight="1" x14ac:dyDescent="0.4">
      <c r="A14" s="12">
        <f t="shared" si="43"/>
        <v>12</v>
      </c>
      <c r="B14" s="3" t="s">
        <v>1</v>
      </c>
      <c r="C14" s="2">
        <f t="shared" si="37"/>
        <v>1785</v>
      </c>
      <c r="D14" s="2">
        <f t="shared" si="38"/>
        <v>840</v>
      </c>
      <c r="E14" s="2">
        <f t="shared" si="40"/>
        <v>178</v>
      </c>
      <c r="F14" s="2">
        <f t="shared" si="41"/>
        <v>84</v>
      </c>
      <c r="G14" s="2">
        <f t="shared" si="42"/>
        <v>262</v>
      </c>
      <c r="H14" s="2">
        <f t="shared" si="39"/>
        <v>2887</v>
      </c>
      <c r="I14" s="4"/>
      <c r="J14" s="12">
        <f t="shared" si="31"/>
        <v>42</v>
      </c>
      <c r="K14" s="3" t="s">
        <v>1</v>
      </c>
      <c r="L14" s="2">
        <f t="shared" si="0"/>
        <v>8561</v>
      </c>
      <c r="M14" s="2">
        <f t="shared" si="1"/>
        <v>3870</v>
      </c>
      <c r="N14" s="2">
        <f t="shared" si="16"/>
        <v>856</v>
      </c>
      <c r="O14" s="2">
        <f t="shared" si="17"/>
        <v>387</v>
      </c>
      <c r="P14" s="2">
        <f t="shared" si="32"/>
        <v>1243</v>
      </c>
      <c r="Q14" s="2">
        <f t="shared" si="18"/>
        <v>13674</v>
      </c>
      <c r="R14" s="4"/>
      <c r="S14" s="12">
        <f t="shared" si="33"/>
        <v>72</v>
      </c>
      <c r="T14" s="3" t="s">
        <v>1</v>
      </c>
      <c r="U14" s="2">
        <f t="shared" si="2"/>
        <v>15521</v>
      </c>
      <c r="V14" s="2">
        <f t="shared" si="3"/>
        <v>7610</v>
      </c>
      <c r="W14" s="2">
        <f t="shared" si="19"/>
        <v>1552</v>
      </c>
      <c r="X14" s="2">
        <f t="shared" si="20"/>
        <v>761</v>
      </c>
      <c r="Y14" s="2">
        <f t="shared" si="21"/>
        <v>2313</v>
      </c>
      <c r="Z14" s="2">
        <f t="shared" si="22"/>
        <v>25444</v>
      </c>
      <c r="AA14" s="4"/>
      <c r="AB14" s="12">
        <f t="shared" si="34"/>
        <v>102</v>
      </c>
      <c r="AC14" s="3" t="s">
        <v>1</v>
      </c>
      <c r="AD14" s="2">
        <f t="shared" si="6"/>
        <v>22549</v>
      </c>
      <c r="AE14" s="2">
        <f t="shared" si="7"/>
        <v>11560</v>
      </c>
      <c r="AF14" s="2">
        <f t="shared" si="23"/>
        <v>2254</v>
      </c>
      <c r="AG14" s="2">
        <f t="shared" si="24"/>
        <v>1156</v>
      </c>
      <c r="AH14" s="2">
        <f t="shared" si="25"/>
        <v>3410</v>
      </c>
      <c r="AI14" s="2">
        <f t="shared" si="26"/>
        <v>37519</v>
      </c>
      <c r="AJ14" s="4"/>
      <c r="AK14" s="12">
        <f t="shared" si="35"/>
        <v>132</v>
      </c>
      <c r="AL14" s="3" t="s">
        <v>1</v>
      </c>
      <c r="AM14" s="2">
        <f t="shared" si="11"/>
        <v>30529</v>
      </c>
      <c r="AN14" s="2">
        <f t="shared" si="12"/>
        <v>16210</v>
      </c>
      <c r="AO14" s="2">
        <f t="shared" si="27"/>
        <v>3052</v>
      </c>
      <c r="AP14" s="2">
        <f t="shared" si="28"/>
        <v>1621</v>
      </c>
      <c r="AQ14" s="2">
        <f t="shared" si="29"/>
        <v>4673</v>
      </c>
      <c r="AR14" s="2">
        <f t="shared" si="30"/>
        <v>51412</v>
      </c>
      <c r="AS14" s="9"/>
      <c r="AZ14" s="13">
        <v>301</v>
      </c>
      <c r="BA14" s="13"/>
      <c r="BB14" s="13">
        <v>301</v>
      </c>
      <c r="BC14" s="13"/>
      <c r="BD14" s="13">
        <v>301</v>
      </c>
      <c r="BE14" s="13"/>
      <c r="BF14" s="6">
        <v>14</v>
      </c>
    </row>
    <row r="15" spans="1:58" s="6" customFormat="1" ht="36" customHeight="1" x14ac:dyDescent="0.4">
      <c r="A15" s="12">
        <f t="shared" si="43"/>
        <v>13</v>
      </c>
      <c r="B15" s="3" t="s">
        <v>1</v>
      </c>
      <c r="C15" s="2">
        <f t="shared" si="37"/>
        <v>1994</v>
      </c>
      <c r="D15" s="2">
        <f t="shared" si="38"/>
        <v>935</v>
      </c>
      <c r="E15" s="2">
        <f t="shared" si="40"/>
        <v>199</v>
      </c>
      <c r="F15" s="2">
        <f t="shared" si="41"/>
        <v>93</v>
      </c>
      <c r="G15" s="2">
        <f t="shared" si="42"/>
        <v>292</v>
      </c>
      <c r="H15" s="2">
        <f t="shared" si="39"/>
        <v>3221</v>
      </c>
      <c r="I15" s="4"/>
      <c r="J15" s="12">
        <f t="shared" si="31"/>
        <v>43</v>
      </c>
      <c r="K15" s="3" t="s">
        <v>1</v>
      </c>
      <c r="L15" s="2">
        <f t="shared" si="0"/>
        <v>8793</v>
      </c>
      <c r="M15" s="2">
        <f t="shared" si="1"/>
        <v>3980</v>
      </c>
      <c r="N15" s="2">
        <f t="shared" si="16"/>
        <v>879</v>
      </c>
      <c r="O15" s="2">
        <f t="shared" si="17"/>
        <v>398</v>
      </c>
      <c r="P15" s="2">
        <f t="shared" ref="P15:P32" si="44">SUM(N15:O15)</f>
        <v>1277</v>
      </c>
      <c r="Q15" s="2">
        <f t="shared" si="18"/>
        <v>14050</v>
      </c>
      <c r="R15" s="4"/>
      <c r="S15" s="12">
        <f t="shared" si="33"/>
        <v>73</v>
      </c>
      <c r="T15" s="3" t="s">
        <v>1</v>
      </c>
      <c r="U15" s="2">
        <f t="shared" si="2"/>
        <v>15753</v>
      </c>
      <c r="V15" s="2">
        <f t="shared" si="3"/>
        <v>7740</v>
      </c>
      <c r="W15" s="2">
        <f t="shared" si="19"/>
        <v>1575</v>
      </c>
      <c r="X15" s="2">
        <f t="shared" si="20"/>
        <v>774</v>
      </c>
      <c r="Y15" s="2">
        <f t="shared" si="21"/>
        <v>2349</v>
      </c>
      <c r="Z15" s="2">
        <f t="shared" si="22"/>
        <v>25842</v>
      </c>
      <c r="AA15" s="4"/>
      <c r="AB15" s="12">
        <f t="shared" si="34"/>
        <v>103</v>
      </c>
      <c r="AC15" s="3" t="s">
        <v>1</v>
      </c>
      <c r="AD15" s="2">
        <f t="shared" si="6"/>
        <v>22815</v>
      </c>
      <c r="AE15" s="2">
        <f t="shared" si="7"/>
        <v>11715</v>
      </c>
      <c r="AF15" s="2">
        <f t="shared" si="23"/>
        <v>2281</v>
      </c>
      <c r="AG15" s="2">
        <f t="shared" si="24"/>
        <v>1171</v>
      </c>
      <c r="AH15" s="2">
        <f t="shared" si="25"/>
        <v>3452</v>
      </c>
      <c r="AI15" s="2">
        <f t="shared" si="26"/>
        <v>37982</v>
      </c>
      <c r="AJ15" s="4"/>
      <c r="AK15" s="12">
        <f t="shared" si="35"/>
        <v>133</v>
      </c>
      <c r="AL15" s="3" t="s">
        <v>1</v>
      </c>
      <c r="AM15" s="2">
        <f t="shared" si="11"/>
        <v>30795</v>
      </c>
      <c r="AN15" s="2">
        <f t="shared" si="12"/>
        <v>16365</v>
      </c>
      <c r="AO15" s="2">
        <f t="shared" si="27"/>
        <v>3079</v>
      </c>
      <c r="AP15" s="2">
        <f t="shared" si="28"/>
        <v>1636</v>
      </c>
      <c r="AQ15" s="2">
        <f t="shared" si="29"/>
        <v>4715</v>
      </c>
      <c r="AR15" s="2">
        <f t="shared" si="30"/>
        <v>51875</v>
      </c>
      <c r="AS15" s="9"/>
      <c r="AZ15" s="13">
        <v>999999</v>
      </c>
      <c r="BA15" s="13">
        <v>175</v>
      </c>
      <c r="BB15" s="13">
        <v>500</v>
      </c>
      <c r="BC15" s="13">
        <v>180</v>
      </c>
      <c r="BD15" s="13">
        <v>500</v>
      </c>
      <c r="BE15" s="13">
        <v>180</v>
      </c>
      <c r="BF15" s="6">
        <v>15</v>
      </c>
    </row>
    <row r="16" spans="1:58" s="6" customFormat="1" ht="36" customHeight="1" x14ac:dyDescent="0.4">
      <c r="A16" s="12">
        <f t="shared" si="43"/>
        <v>14</v>
      </c>
      <c r="B16" s="3" t="s">
        <v>1</v>
      </c>
      <c r="C16" s="2">
        <f t="shared" si="37"/>
        <v>2203</v>
      </c>
      <c r="D16" s="2">
        <f t="shared" si="38"/>
        <v>1030</v>
      </c>
      <c r="E16" s="2">
        <f t="shared" si="40"/>
        <v>220</v>
      </c>
      <c r="F16" s="2">
        <f t="shared" si="41"/>
        <v>103</v>
      </c>
      <c r="G16" s="2">
        <f t="shared" si="42"/>
        <v>323</v>
      </c>
      <c r="H16" s="2">
        <f t="shared" si="39"/>
        <v>3556</v>
      </c>
      <c r="I16" s="4"/>
      <c r="J16" s="12">
        <f t="shared" si="31"/>
        <v>44</v>
      </c>
      <c r="K16" s="3" t="s">
        <v>1</v>
      </c>
      <c r="L16" s="2">
        <f t="shared" si="0"/>
        <v>9025</v>
      </c>
      <c r="M16" s="2">
        <f t="shared" si="1"/>
        <v>4090</v>
      </c>
      <c r="N16" s="2">
        <f t="shared" si="16"/>
        <v>902</v>
      </c>
      <c r="O16" s="2">
        <f t="shared" si="17"/>
        <v>409</v>
      </c>
      <c r="P16" s="2">
        <f t="shared" si="44"/>
        <v>1311</v>
      </c>
      <c r="Q16" s="2">
        <f t="shared" si="18"/>
        <v>14426</v>
      </c>
      <c r="R16" s="4"/>
      <c r="S16" s="12">
        <f t="shared" si="33"/>
        <v>74</v>
      </c>
      <c r="T16" s="3" t="s">
        <v>1</v>
      </c>
      <c r="U16" s="2">
        <f t="shared" si="2"/>
        <v>15985</v>
      </c>
      <c r="V16" s="2">
        <f t="shared" si="3"/>
        <v>7870</v>
      </c>
      <c r="W16" s="2">
        <f t="shared" si="19"/>
        <v>1598</v>
      </c>
      <c r="X16" s="2">
        <f t="shared" si="20"/>
        <v>787</v>
      </c>
      <c r="Y16" s="2">
        <f t="shared" si="21"/>
        <v>2385</v>
      </c>
      <c r="Z16" s="2">
        <f t="shared" si="22"/>
        <v>26240</v>
      </c>
      <c r="AA16" s="4"/>
      <c r="AB16" s="12">
        <f t="shared" si="34"/>
        <v>104</v>
      </c>
      <c r="AC16" s="3" t="s">
        <v>1</v>
      </c>
      <c r="AD16" s="2">
        <f t="shared" si="6"/>
        <v>23081</v>
      </c>
      <c r="AE16" s="2">
        <f t="shared" si="7"/>
        <v>11870</v>
      </c>
      <c r="AF16" s="2">
        <f t="shared" si="23"/>
        <v>2308</v>
      </c>
      <c r="AG16" s="2">
        <f t="shared" si="24"/>
        <v>1187</v>
      </c>
      <c r="AH16" s="2">
        <f t="shared" si="25"/>
        <v>3495</v>
      </c>
      <c r="AI16" s="2">
        <f t="shared" si="26"/>
        <v>38446</v>
      </c>
      <c r="AJ16" s="4"/>
      <c r="AK16" s="12">
        <f t="shared" si="35"/>
        <v>134</v>
      </c>
      <c r="AL16" s="3" t="s">
        <v>1</v>
      </c>
      <c r="AM16" s="2">
        <f t="shared" si="11"/>
        <v>31061</v>
      </c>
      <c r="AN16" s="2">
        <f t="shared" si="12"/>
        <v>16520</v>
      </c>
      <c r="AO16" s="2">
        <f t="shared" si="27"/>
        <v>3106</v>
      </c>
      <c r="AP16" s="2">
        <f t="shared" si="28"/>
        <v>1652</v>
      </c>
      <c r="AQ16" s="2">
        <f t="shared" si="29"/>
        <v>4758</v>
      </c>
      <c r="AR16" s="2">
        <f t="shared" si="30"/>
        <v>52339</v>
      </c>
      <c r="AS16" s="9"/>
      <c r="BB16" s="6">
        <v>501</v>
      </c>
      <c r="BD16" s="6">
        <v>501</v>
      </c>
      <c r="BF16" s="6">
        <v>16</v>
      </c>
    </row>
    <row r="17" spans="1:58" s="6" customFormat="1" ht="36" customHeight="1" x14ac:dyDescent="0.4">
      <c r="A17" s="12">
        <f t="shared" si="43"/>
        <v>15</v>
      </c>
      <c r="B17" s="3" t="s">
        <v>1</v>
      </c>
      <c r="C17" s="2">
        <f t="shared" si="37"/>
        <v>2412</v>
      </c>
      <c r="D17" s="2">
        <f t="shared" si="38"/>
        <v>1125</v>
      </c>
      <c r="E17" s="2">
        <f t="shared" si="40"/>
        <v>241</v>
      </c>
      <c r="F17" s="2">
        <f t="shared" si="41"/>
        <v>112</v>
      </c>
      <c r="G17" s="2">
        <f t="shared" si="42"/>
        <v>353</v>
      </c>
      <c r="H17" s="2">
        <f t="shared" si="39"/>
        <v>3890</v>
      </c>
      <c r="I17" s="4"/>
      <c r="J17" s="12">
        <f t="shared" si="31"/>
        <v>45</v>
      </c>
      <c r="K17" s="3" t="s">
        <v>1</v>
      </c>
      <c r="L17" s="2">
        <f t="shared" si="0"/>
        <v>9257</v>
      </c>
      <c r="M17" s="2">
        <f t="shared" si="1"/>
        <v>4200</v>
      </c>
      <c r="N17" s="2">
        <f t="shared" si="16"/>
        <v>925</v>
      </c>
      <c r="O17" s="2">
        <f t="shared" si="17"/>
        <v>420</v>
      </c>
      <c r="P17" s="2">
        <f t="shared" si="44"/>
        <v>1345</v>
      </c>
      <c r="Q17" s="2">
        <f t="shared" si="18"/>
        <v>14802</v>
      </c>
      <c r="R17" s="4"/>
      <c r="S17" s="12">
        <f t="shared" si="33"/>
        <v>75</v>
      </c>
      <c r="T17" s="3" t="s">
        <v>1</v>
      </c>
      <c r="U17" s="2">
        <f t="shared" si="2"/>
        <v>16217</v>
      </c>
      <c r="V17" s="2">
        <f t="shared" si="3"/>
        <v>8000</v>
      </c>
      <c r="W17" s="2">
        <f t="shared" si="19"/>
        <v>1621</v>
      </c>
      <c r="X17" s="2">
        <f t="shared" si="20"/>
        <v>800</v>
      </c>
      <c r="Y17" s="2">
        <f t="shared" si="21"/>
        <v>2421</v>
      </c>
      <c r="Z17" s="2">
        <f t="shared" si="22"/>
        <v>26638</v>
      </c>
      <c r="AA17" s="4"/>
      <c r="AB17" s="12">
        <f t="shared" si="34"/>
        <v>105</v>
      </c>
      <c r="AC17" s="3" t="s">
        <v>1</v>
      </c>
      <c r="AD17" s="2">
        <f t="shared" si="6"/>
        <v>23347</v>
      </c>
      <c r="AE17" s="2">
        <f t="shared" si="7"/>
        <v>12025</v>
      </c>
      <c r="AF17" s="2">
        <f t="shared" si="23"/>
        <v>2334</v>
      </c>
      <c r="AG17" s="2">
        <f t="shared" si="24"/>
        <v>1202</v>
      </c>
      <c r="AH17" s="2">
        <f t="shared" si="25"/>
        <v>3536</v>
      </c>
      <c r="AI17" s="2">
        <f t="shared" si="26"/>
        <v>38908</v>
      </c>
      <c r="AJ17" s="4"/>
      <c r="AK17" s="12">
        <f t="shared" si="35"/>
        <v>135</v>
      </c>
      <c r="AL17" s="3" t="s">
        <v>1</v>
      </c>
      <c r="AM17" s="2">
        <f t="shared" si="11"/>
        <v>31327</v>
      </c>
      <c r="AN17" s="2">
        <f t="shared" si="12"/>
        <v>16675</v>
      </c>
      <c r="AO17" s="2">
        <f t="shared" si="27"/>
        <v>3132</v>
      </c>
      <c r="AP17" s="2">
        <f t="shared" si="28"/>
        <v>1667</v>
      </c>
      <c r="AQ17" s="2">
        <f t="shared" si="29"/>
        <v>4799</v>
      </c>
      <c r="AR17" s="2">
        <f t="shared" si="30"/>
        <v>52801</v>
      </c>
      <c r="AS17" s="9"/>
      <c r="BB17" s="6">
        <v>1000</v>
      </c>
      <c r="BC17" s="6">
        <v>185</v>
      </c>
      <c r="BD17" s="6">
        <v>1000</v>
      </c>
      <c r="BE17" s="6">
        <v>185</v>
      </c>
      <c r="BF17" s="6">
        <v>17</v>
      </c>
    </row>
    <row r="18" spans="1:58" s="6" customFormat="1" ht="36" customHeight="1" x14ac:dyDescent="0.4">
      <c r="A18" s="12">
        <f t="shared" si="43"/>
        <v>16</v>
      </c>
      <c r="B18" s="3" t="s">
        <v>1</v>
      </c>
      <c r="C18" s="2">
        <f t="shared" si="37"/>
        <v>2621</v>
      </c>
      <c r="D18" s="2">
        <f t="shared" si="38"/>
        <v>1220</v>
      </c>
      <c r="E18" s="2">
        <f t="shared" si="40"/>
        <v>262</v>
      </c>
      <c r="F18" s="2">
        <f t="shared" si="41"/>
        <v>122</v>
      </c>
      <c r="G18" s="2">
        <f t="shared" si="42"/>
        <v>384</v>
      </c>
      <c r="H18" s="2">
        <f t="shared" si="39"/>
        <v>4225</v>
      </c>
      <c r="I18" s="4"/>
      <c r="J18" s="12">
        <f t="shared" si="31"/>
        <v>46</v>
      </c>
      <c r="K18" s="3" t="s">
        <v>1</v>
      </c>
      <c r="L18" s="2">
        <f t="shared" si="0"/>
        <v>9489</v>
      </c>
      <c r="M18" s="2">
        <f t="shared" si="1"/>
        <v>4310</v>
      </c>
      <c r="N18" s="2">
        <f t="shared" si="16"/>
        <v>948</v>
      </c>
      <c r="O18" s="2">
        <f t="shared" si="17"/>
        <v>431</v>
      </c>
      <c r="P18" s="2">
        <f t="shared" si="44"/>
        <v>1379</v>
      </c>
      <c r="Q18" s="2">
        <f t="shared" si="18"/>
        <v>15178</v>
      </c>
      <c r="R18" s="4"/>
      <c r="S18" s="12">
        <f t="shared" si="33"/>
        <v>76</v>
      </c>
      <c r="T18" s="3" t="s">
        <v>1</v>
      </c>
      <c r="U18" s="2">
        <f t="shared" si="2"/>
        <v>16449</v>
      </c>
      <c r="V18" s="2">
        <f t="shared" si="3"/>
        <v>8130</v>
      </c>
      <c r="W18" s="2">
        <f t="shared" si="19"/>
        <v>1644</v>
      </c>
      <c r="X18" s="2">
        <f t="shared" si="20"/>
        <v>813</v>
      </c>
      <c r="Y18" s="2">
        <f t="shared" si="21"/>
        <v>2457</v>
      </c>
      <c r="Z18" s="2">
        <f t="shared" si="22"/>
        <v>27036</v>
      </c>
      <c r="AA18" s="4"/>
      <c r="AB18" s="12">
        <f t="shared" si="34"/>
        <v>106</v>
      </c>
      <c r="AC18" s="3" t="s">
        <v>1</v>
      </c>
      <c r="AD18" s="2">
        <f t="shared" si="6"/>
        <v>23613</v>
      </c>
      <c r="AE18" s="2">
        <f t="shared" si="7"/>
        <v>12180</v>
      </c>
      <c r="AF18" s="2">
        <f t="shared" si="23"/>
        <v>2361</v>
      </c>
      <c r="AG18" s="2">
        <f t="shared" si="24"/>
        <v>1218</v>
      </c>
      <c r="AH18" s="2">
        <f t="shared" si="25"/>
        <v>3579</v>
      </c>
      <c r="AI18" s="2">
        <f t="shared" si="26"/>
        <v>39372</v>
      </c>
      <c r="AJ18" s="4"/>
      <c r="AK18" s="12">
        <f t="shared" si="35"/>
        <v>136</v>
      </c>
      <c r="AL18" s="3" t="s">
        <v>1</v>
      </c>
      <c r="AM18" s="2">
        <f t="shared" si="11"/>
        <v>31593</v>
      </c>
      <c r="AN18" s="2">
        <f t="shared" si="12"/>
        <v>16830</v>
      </c>
      <c r="AO18" s="2">
        <f t="shared" si="27"/>
        <v>3159</v>
      </c>
      <c r="AP18" s="2">
        <f t="shared" si="28"/>
        <v>1683</v>
      </c>
      <c r="AQ18" s="2">
        <f t="shared" si="29"/>
        <v>4842</v>
      </c>
      <c r="AR18" s="2">
        <f t="shared" si="30"/>
        <v>53265</v>
      </c>
      <c r="AS18" s="9"/>
      <c r="BB18" s="6">
        <v>1001</v>
      </c>
      <c r="BD18" s="6">
        <v>1001</v>
      </c>
      <c r="BF18" s="6">
        <v>18</v>
      </c>
    </row>
    <row r="19" spans="1:58" s="6" customFormat="1" ht="36" customHeight="1" x14ac:dyDescent="0.4">
      <c r="A19" s="12">
        <f t="shared" si="43"/>
        <v>17</v>
      </c>
      <c r="B19" s="3" t="s">
        <v>1</v>
      </c>
      <c r="C19" s="2">
        <f t="shared" si="37"/>
        <v>2830</v>
      </c>
      <c r="D19" s="2">
        <f t="shared" si="38"/>
        <v>1315</v>
      </c>
      <c r="E19" s="2">
        <f t="shared" si="40"/>
        <v>283</v>
      </c>
      <c r="F19" s="2">
        <f t="shared" si="41"/>
        <v>131</v>
      </c>
      <c r="G19" s="2">
        <f t="shared" si="42"/>
        <v>414</v>
      </c>
      <c r="H19" s="2">
        <f t="shared" si="39"/>
        <v>4559</v>
      </c>
      <c r="I19" s="4"/>
      <c r="J19" s="12">
        <f t="shared" si="31"/>
        <v>47</v>
      </c>
      <c r="K19" s="3" t="s">
        <v>1</v>
      </c>
      <c r="L19" s="2">
        <f t="shared" si="0"/>
        <v>9721</v>
      </c>
      <c r="M19" s="2">
        <f t="shared" si="1"/>
        <v>4420</v>
      </c>
      <c r="N19" s="2">
        <f t="shared" si="16"/>
        <v>972</v>
      </c>
      <c r="O19" s="2">
        <f t="shared" si="17"/>
        <v>442</v>
      </c>
      <c r="P19" s="2">
        <f t="shared" si="44"/>
        <v>1414</v>
      </c>
      <c r="Q19" s="2">
        <f t="shared" si="18"/>
        <v>15555</v>
      </c>
      <c r="R19" s="4"/>
      <c r="S19" s="12">
        <f t="shared" si="33"/>
        <v>77</v>
      </c>
      <c r="T19" s="3" t="s">
        <v>1</v>
      </c>
      <c r="U19" s="2">
        <f t="shared" si="2"/>
        <v>16681</v>
      </c>
      <c r="V19" s="2">
        <f t="shared" si="3"/>
        <v>8260</v>
      </c>
      <c r="W19" s="2">
        <f t="shared" si="19"/>
        <v>1668</v>
      </c>
      <c r="X19" s="2">
        <f t="shared" si="20"/>
        <v>826</v>
      </c>
      <c r="Y19" s="2">
        <f t="shared" si="21"/>
        <v>2494</v>
      </c>
      <c r="Z19" s="2">
        <f t="shared" si="22"/>
        <v>27435</v>
      </c>
      <c r="AA19" s="4"/>
      <c r="AB19" s="12">
        <f t="shared" si="34"/>
        <v>107</v>
      </c>
      <c r="AC19" s="3" t="s">
        <v>1</v>
      </c>
      <c r="AD19" s="2">
        <f t="shared" si="6"/>
        <v>23879</v>
      </c>
      <c r="AE19" s="2">
        <f t="shared" si="7"/>
        <v>12335</v>
      </c>
      <c r="AF19" s="2">
        <f t="shared" si="23"/>
        <v>2387</v>
      </c>
      <c r="AG19" s="2">
        <f t="shared" si="24"/>
        <v>1233</v>
      </c>
      <c r="AH19" s="2">
        <f t="shared" si="25"/>
        <v>3620</v>
      </c>
      <c r="AI19" s="2">
        <f t="shared" si="26"/>
        <v>39834</v>
      </c>
      <c r="AJ19" s="4"/>
      <c r="AK19" s="12">
        <f t="shared" si="35"/>
        <v>137</v>
      </c>
      <c r="AL19" s="3" t="s">
        <v>1</v>
      </c>
      <c r="AM19" s="2">
        <f t="shared" si="11"/>
        <v>31859</v>
      </c>
      <c r="AN19" s="2">
        <f t="shared" si="12"/>
        <v>16985</v>
      </c>
      <c r="AO19" s="2">
        <f t="shared" si="27"/>
        <v>3185</v>
      </c>
      <c r="AP19" s="2">
        <f t="shared" si="28"/>
        <v>1698</v>
      </c>
      <c r="AQ19" s="2">
        <f t="shared" si="29"/>
        <v>4883</v>
      </c>
      <c r="AR19" s="2">
        <f t="shared" si="30"/>
        <v>53727</v>
      </c>
      <c r="AS19" s="9"/>
      <c r="BB19" s="6">
        <v>999999</v>
      </c>
      <c r="BC19" s="6">
        <v>188</v>
      </c>
      <c r="BD19" s="6">
        <v>999999</v>
      </c>
      <c r="BE19" s="6">
        <v>188</v>
      </c>
      <c r="BF19" s="6">
        <v>19</v>
      </c>
    </row>
    <row r="20" spans="1:58" s="6" customFormat="1" ht="36" customHeight="1" x14ac:dyDescent="0.4">
      <c r="A20" s="12">
        <f t="shared" si="43"/>
        <v>18</v>
      </c>
      <c r="B20" s="10" t="s">
        <v>1</v>
      </c>
      <c r="C20" s="2">
        <f t="shared" si="37"/>
        <v>3039</v>
      </c>
      <c r="D20" s="2">
        <f t="shared" si="38"/>
        <v>1410</v>
      </c>
      <c r="E20" s="2">
        <f t="shared" si="40"/>
        <v>303</v>
      </c>
      <c r="F20" s="2">
        <f t="shared" si="41"/>
        <v>141</v>
      </c>
      <c r="G20" s="2">
        <f t="shared" si="42"/>
        <v>444</v>
      </c>
      <c r="H20" s="2">
        <f t="shared" si="39"/>
        <v>4893</v>
      </c>
      <c r="I20" s="4"/>
      <c r="J20" s="12">
        <f t="shared" si="31"/>
        <v>48</v>
      </c>
      <c r="K20" s="10" t="s">
        <v>1</v>
      </c>
      <c r="L20" s="2">
        <f t="shared" si="0"/>
        <v>9953</v>
      </c>
      <c r="M20" s="2">
        <f t="shared" si="1"/>
        <v>4530</v>
      </c>
      <c r="N20" s="2">
        <f t="shared" si="16"/>
        <v>995</v>
      </c>
      <c r="O20" s="2">
        <f t="shared" si="17"/>
        <v>453</v>
      </c>
      <c r="P20" s="2">
        <f t="shared" si="44"/>
        <v>1448</v>
      </c>
      <c r="Q20" s="2">
        <f t="shared" si="18"/>
        <v>15931</v>
      </c>
      <c r="R20" s="4"/>
      <c r="S20" s="12">
        <f t="shared" si="33"/>
        <v>78</v>
      </c>
      <c r="T20" s="10" t="s">
        <v>1</v>
      </c>
      <c r="U20" s="2">
        <f t="shared" si="2"/>
        <v>16913</v>
      </c>
      <c r="V20" s="2">
        <f t="shared" si="3"/>
        <v>8390</v>
      </c>
      <c r="W20" s="2">
        <f t="shared" si="19"/>
        <v>1691</v>
      </c>
      <c r="X20" s="2">
        <f t="shared" si="20"/>
        <v>839</v>
      </c>
      <c r="Y20" s="2">
        <f t="shared" si="21"/>
        <v>2530</v>
      </c>
      <c r="Z20" s="2">
        <f t="shared" si="22"/>
        <v>27833</v>
      </c>
      <c r="AA20" s="4"/>
      <c r="AB20" s="12">
        <f t="shared" si="34"/>
        <v>108</v>
      </c>
      <c r="AC20" s="10" t="s">
        <v>1</v>
      </c>
      <c r="AD20" s="2">
        <f t="shared" si="6"/>
        <v>24145</v>
      </c>
      <c r="AE20" s="2">
        <f t="shared" si="7"/>
        <v>12490</v>
      </c>
      <c r="AF20" s="2">
        <f t="shared" si="23"/>
        <v>2414</v>
      </c>
      <c r="AG20" s="2">
        <f t="shared" si="24"/>
        <v>1249</v>
      </c>
      <c r="AH20" s="2">
        <f t="shared" si="25"/>
        <v>3663</v>
      </c>
      <c r="AI20" s="2">
        <f t="shared" si="26"/>
        <v>40298</v>
      </c>
      <c r="AJ20" s="4"/>
      <c r="AK20" s="12">
        <f t="shared" si="35"/>
        <v>138</v>
      </c>
      <c r="AL20" s="10" t="s">
        <v>1</v>
      </c>
      <c r="AM20" s="2">
        <f t="shared" si="11"/>
        <v>32125</v>
      </c>
      <c r="AN20" s="2">
        <f t="shared" si="12"/>
        <v>17140</v>
      </c>
      <c r="AO20" s="2">
        <f t="shared" si="27"/>
        <v>3212</v>
      </c>
      <c r="AP20" s="2">
        <f t="shared" si="28"/>
        <v>1714</v>
      </c>
      <c r="AQ20" s="2">
        <f t="shared" si="29"/>
        <v>4926</v>
      </c>
      <c r="AR20" s="2">
        <f t="shared" si="30"/>
        <v>54191</v>
      </c>
    </row>
    <row r="21" spans="1:58" s="6" customFormat="1" ht="36" customHeight="1" x14ac:dyDescent="0.4">
      <c r="A21" s="12">
        <f t="shared" si="43"/>
        <v>19</v>
      </c>
      <c r="B21" s="10" t="s">
        <v>1</v>
      </c>
      <c r="C21" s="2">
        <f t="shared" si="37"/>
        <v>3248</v>
      </c>
      <c r="D21" s="2">
        <f t="shared" si="38"/>
        <v>1505</v>
      </c>
      <c r="E21" s="2">
        <f t="shared" si="40"/>
        <v>324</v>
      </c>
      <c r="F21" s="2">
        <f t="shared" si="41"/>
        <v>150</v>
      </c>
      <c r="G21" s="2">
        <f t="shared" si="42"/>
        <v>474</v>
      </c>
      <c r="H21" s="2">
        <f t="shared" si="39"/>
        <v>5227</v>
      </c>
      <c r="I21" s="4"/>
      <c r="J21" s="12">
        <f t="shared" si="31"/>
        <v>49</v>
      </c>
      <c r="K21" s="10" t="s">
        <v>1</v>
      </c>
      <c r="L21" s="2">
        <f t="shared" si="0"/>
        <v>10185</v>
      </c>
      <c r="M21" s="2">
        <f t="shared" si="1"/>
        <v>4640</v>
      </c>
      <c r="N21" s="2">
        <f t="shared" si="16"/>
        <v>1018</v>
      </c>
      <c r="O21" s="2">
        <f t="shared" si="17"/>
        <v>464</v>
      </c>
      <c r="P21" s="2">
        <f t="shared" si="44"/>
        <v>1482</v>
      </c>
      <c r="Q21" s="2">
        <f t="shared" si="18"/>
        <v>16307</v>
      </c>
      <c r="R21" s="4"/>
      <c r="S21" s="12">
        <f t="shared" si="33"/>
        <v>79</v>
      </c>
      <c r="T21" s="10" t="s">
        <v>1</v>
      </c>
      <c r="U21" s="2">
        <f t="shared" si="2"/>
        <v>17145</v>
      </c>
      <c r="V21" s="2">
        <f t="shared" si="3"/>
        <v>8520</v>
      </c>
      <c r="W21" s="2">
        <f t="shared" si="19"/>
        <v>1714</v>
      </c>
      <c r="X21" s="2">
        <f t="shared" si="20"/>
        <v>852</v>
      </c>
      <c r="Y21" s="2">
        <f t="shared" si="21"/>
        <v>2566</v>
      </c>
      <c r="Z21" s="2">
        <f t="shared" si="22"/>
        <v>28231</v>
      </c>
      <c r="AA21" s="4"/>
      <c r="AB21" s="12">
        <f t="shared" si="34"/>
        <v>109</v>
      </c>
      <c r="AC21" s="10" t="s">
        <v>1</v>
      </c>
      <c r="AD21" s="2">
        <f t="shared" si="6"/>
        <v>24411</v>
      </c>
      <c r="AE21" s="2">
        <f t="shared" si="7"/>
        <v>12645</v>
      </c>
      <c r="AF21" s="2">
        <f t="shared" si="23"/>
        <v>2441</v>
      </c>
      <c r="AG21" s="2">
        <f t="shared" si="24"/>
        <v>1264</v>
      </c>
      <c r="AH21" s="2">
        <f t="shared" si="25"/>
        <v>3705</v>
      </c>
      <c r="AI21" s="2">
        <f t="shared" si="26"/>
        <v>40761</v>
      </c>
      <c r="AJ21" s="4"/>
      <c r="AK21" s="12">
        <f t="shared" si="35"/>
        <v>139</v>
      </c>
      <c r="AL21" s="10" t="s">
        <v>1</v>
      </c>
      <c r="AM21" s="2">
        <f t="shared" si="11"/>
        <v>32391</v>
      </c>
      <c r="AN21" s="2">
        <f t="shared" si="12"/>
        <v>17295</v>
      </c>
      <c r="AO21" s="2">
        <f t="shared" si="27"/>
        <v>3239</v>
      </c>
      <c r="AP21" s="2">
        <f t="shared" si="28"/>
        <v>1729</v>
      </c>
      <c r="AQ21" s="2">
        <f t="shared" si="29"/>
        <v>4968</v>
      </c>
      <c r="AR21" s="2">
        <f t="shared" si="30"/>
        <v>54654</v>
      </c>
    </row>
    <row r="22" spans="1:58" s="6" customFormat="1" ht="36" customHeight="1" x14ac:dyDescent="0.4">
      <c r="A22" s="12">
        <f t="shared" si="43"/>
        <v>20</v>
      </c>
      <c r="B22" s="10" t="s">
        <v>1</v>
      </c>
      <c r="C22" s="2">
        <f t="shared" si="37"/>
        <v>3457</v>
      </c>
      <c r="D22" s="2">
        <f t="shared" si="38"/>
        <v>1600</v>
      </c>
      <c r="E22" s="2">
        <f t="shared" si="40"/>
        <v>345</v>
      </c>
      <c r="F22" s="2">
        <f t="shared" si="41"/>
        <v>160</v>
      </c>
      <c r="G22" s="2">
        <f t="shared" si="42"/>
        <v>505</v>
      </c>
      <c r="H22" s="2">
        <f t="shared" si="39"/>
        <v>5562</v>
      </c>
      <c r="I22" s="4"/>
      <c r="J22" s="12">
        <f t="shared" si="31"/>
        <v>50</v>
      </c>
      <c r="K22" s="10" t="s">
        <v>1</v>
      </c>
      <c r="L22" s="2">
        <f t="shared" si="0"/>
        <v>10417</v>
      </c>
      <c r="M22" s="2">
        <f t="shared" si="1"/>
        <v>4750</v>
      </c>
      <c r="N22" s="2">
        <f t="shared" si="16"/>
        <v>1041</v>
      </c>
      <c r="O22" s="2">
        <f t="shared" si="17"/>
        <v>475</v>
      </c>
      <c r="P22" s="2">
        <f t="shared" si="44"/>
        <v>1516</v>
      </c>
      <c r="Q22" s="2">
        <f t="shared" si="18"/>
        <v>16683</v>
      </c>
      <c r="R22" s="4"/>
      <c r="S22" s="12">
        <f t="shared" si="33"/>
        <v>80</v>
      </c>
      <c r="T22" s="10" t="s">
        <v>1</v>
      </c>
      <c r="U22" s="2">
        <f t="shared" si="2"/>
        <v>17377</v>
      </c>
      <c r="V22" s="2">
        <f t="shared" si="3"/>
        <v>8650</v>
      </c>
      <c r="W22" s="2">
        <f t="shared" si="19"/>
        <v>1737</v>
      </c>
      <c r="X22" s="2">
        <f t="shared" si="20"/>
        <v>865</v>
      </c>
      <c r="Y22" s="2">
        <f t="shared" si="21"/>
        <v>2602</v>
      </c>
      <c r="Z22" s="2">
        <f t="shared" si="22"/>
        <v>28629</v>
      </c>
      <c r="AA22" s="4"/>
      <c r="AB22" s="12">
        <f t="shared" si="34"/>
        <v>110</v>
      </c>
      <c r="AC22" s="10" t="s">
        <v>1</v>
      </c>
      <c r="AD22" s="2">
        <f t="shared" si="6"/>
        <v>24677</v>
      </c>
      <c r="AE22" s="2">
        <f t="shared" si="7"/>
        <v>12800</v>
      </c>
      <c r="AF22" s="2">
        <f t="shared" si="23"/>
        <v>2467</v>
      </c>
      <c r="AG22" s="2">
        <f t="shared" si="24"/>
        <v>1280</v>
      </c>
      <c r="AH22" s="2">
        <f t="shared" si="25"/>
        <v>3747</v>
      </c>
      <c r="AI22" s="2">
        <f t="shared" si="26"/>
        <v>41224</v>
      </c>
      <c r="AJ22" s="4"/>
      <c r="AK22" s="12">
        <f t="shared" si="35"/>
        <v>140</v>
      </c>
      <c r="AL22" s="10" t="s">
        <v>1</v>
      </c>
      <c r="AM22" s="2">
        <f t="shared" si="11"/>
        <v>32657</v>
      </c>
      <c r="AN22" s="2">
        <f t="shared" si="12"/>
        <v>17450</v>
      </c>
      <c r="AO22" s="2">
        <f t="shared" si="27"/>
        <v>3265</v>
      </c>
      <c r="AP22" s="2">
        <f t="shared" si="28"/>
        <v>1745</v>
      </c>
      <c r="AQ22" s="2">
        <f t="shared" si="29"/>
        <v>5010</v>
      </c>
      <c r="AR22" s="2">
        <f t="shared" si="30"/>
        <v>55117</v>
      </c>
    </row>
    <row r="23" spans="1:58" s="6" customFormat="1" ht="36" customHeight="1" x14ac:dyDescent="0.4">
      <c r="A23" s="12">
        <f t="shared" si="43"/>
        <v>21</v>
      </c>
      <c r="B23" s="10" t="s">
        <v>1</v>
      </c>
      <c r="C23" s="2">
        <f t="shared" si="37"/>
        <v>3689</v>
      </c>
      <c r="D23" s="2">
        <f t="shared" si="38"/>
        <v>1695</v>
      </c>
      <c r="E23" s="2">
        <f t="shared" si="40"/>
        <v>368</v>
      </c>
      <c r="F23" s="2">
        <f t="shared" si="41"/>
        <v>169</v>
      </c>
      <c r="G23" s="2">
        <f t="shared" si="42"/>
        <v>537</v>
      </c>
      <c r="H23" s="2">
        <f t="shared" si="39"/>
        <v>5921</v>
      </c>
      <c r="I23" s="4"/>
      <c r="J23" s="12">
        <f t="shared" si="31"/>
        <v>51</v>
      </c>
      <c r="K23" s="10" t="s">
        <v>1</v>
      </c>
      <c r="L23" s="2">
        <f t="shared" si="0"/>
        <v>10649</v>
      </c>
      <c r="M23" s="2">
        <f t="shared" si="1"/>
        <v>4880</v>
      </c>
      <c r="N23" s="2">
        <f t="shared" si="16"/>
        <v>1064</v>
      </c>
      <c r="O23" s="2">
        <f t="shared" si="17"/>
        <v>488</v>
      </c>
      <c r="P23" s="2">
        <f t="shared" si="44"/>
        <v>1552</v>
      </c>
      <c r="Q23" s="2">
        <f t="shared" si="18"/>
        <v>17081</v>
      </c>
      <c r="R23" s="4"/>
      <c r="S23" s="12">
        <f t="shared" si="33"/>
        <v>81</v>
      </c>
      <c r="T23" s="10" t="s">
        <v>1</v>
      </c>
      <c r="U23" s="2">
        <f t="shared" si="2"/>
        <v>17609</v>
      </c>
      <c r="V23" s="2">
        <f t="shared" si="3"/>
        <v>8780</v>
      </c>
      <c r="W23" s="2">
        <f t="shared" si="19"/>
        <v>1760</v>
      </c>
      <c r="X23" s="2">
        <f t="shared" si="20"/>
        <v>878</v>
      </c>
      <c r="Y23" s="2">
        <f t="shared" si="21"/>
        <v>2638</v>
      </c>
      <c r="Z23" s="2">
        <f t="shared" si="22"/>
        <v>29027</v>
      </c>
      <c r="AA23" s="4"/>
      <c r="AB23" s="12">
        <f t="shared" si="34"/>
        <v>111</v>
      </c>
      <c r="AC23" s="10" t="s">
        <v>1</v>
      </c>
      <c r="AD23" s="2">
        <f t="shared" si="6"/>
        <v>24943</v>
      </c>
      <c r="AE23" s="2">
        <f t="shared" si="7"/>
        <v>12955</v>
      </c>
      <c r="AF23" s="2">
        <f t="shared" si="23"/>
        <v>2494</v>
      </c>
      <c r="AG23" s="2">
        <f t="shared" si="24"/>
        <v>1295</v>
      </c>
      <c r="AH23" s="2">
        <f t="shared" si="25"/>
        <v>3789</v>
      </c>
      <c r="AI23" s="2">
        <f t="shared" si="26"/>
        <v>41687</v>
      </c>
      <c r="AJ23" s="4"/>
      <c r="AK23" s="12">
        <f t="shared" si="35"/>
        <v>141</v>
      </c>
      <c r="AL23" s="10" t="s">
        <v>1</v>
      </c>
      <c r="AM23" s="2">
        <f t="shared" si="11"/>
        <v>32923</v>
      </c>
      <c r="AN23" s="2">
        <f t="shared" si="12"/>
        <v>17605</v>
      </c>
      <c r="AO23" s="2">
        <f t="shared" si="27"/>
        <v>3292</v>
      </c>
      <c r="AP23" s="2">
        <f t="shared" si="28"/>
        <v>1760</v>
      </c>
      <c r="AQ23" s="2">
        <f t="shared" si="29"/>
        <v>5052</v>
      </c>
      <c r="AR23" s="2">
        <f t="shared" si="30"/>
        <v>55580</v>
      </c>
    </row>
    <row r="24" spans="1:58" s="6" customFormat="1" ht="36" customHeight="1" x14ac:dyDescent="0.4">
      <c r="A24" s="12">
        <f t="shared" si="43"/>
        <v>22</v>
      </c>
      <c r="B24" s="10" t="s">
        <v>1</v>
      </c>
      <c r="C24" s="2">
        <f t="shared" si="37"/>
        <v>3921</v>
      </c>
      <c r="D24" s="2">
        <f t="shared" si="38"/>
        <v>1790</v>
      </c>
      <c r="E24" s="2">
        <f t="shared" si="40"/>
        <v>392</v>
      </c>
      <c r="F24" s="2">
        <f t="shared" si="41"/>
        <v>179</v>
      </c>
      <c r="G24" s="2">
        <f t="shared" si="42"/>
        <v>571</v>
      </c>
      <c r="H24" s="2">
        <f t="shared" si="39"/>
        <v>6282</v>
      </c>
      <c r="I24" s="4"/>
      <c r="J24" s="12">
        <f t="shared" si="31"/>
        <v>52</v>
      </c>
      <c r="K24" s="10" t="s">
        <v>1</v>
      </c>
      <c r="L24" s="2">
        <f t="shared" si="0"/>
        <v>10881</v>
      </c>
      <c r="M24" s="2">
        <f t="shared" si="1"/>
        <v>5010</v>
      </c>
      <c r="N24" s="2">
        <f t="shared" si="16"/>
        <v>1088</v>
      </c>
      <c r="O24" s="2">
        <f t="shared" si="17"/>
        <v>501</v>
      </c>
      <c r="P24" s="2">
        <f t="shared" si="44"/>
        <v>1589</v>
      </c>
      <c r="Q24" s="2">
        <f t="shared" si="18"/>
        <v>17480</v>
      </c>
      <c r="R24" s="4"/>
      <c r="S24" s="12">
        <f t="shared" si="33"/>
        <v>82</v>
      </c>
      <c r="T24" s="10" t="s">
        <v>1</v>
      </c>
      <c r="U24" s="2">
        <f t="shared" si="2"/>
        <v>17841</v>
      </c>
      <c r="V24" s="2">
        <f t="shared" si="3"/>
        <v>8910</v>
      </c>
      <c r="W24" s="2">
        <f t="shared" si="19"/>
        <v>1784</v>
      </c>
      <c r="X24" s="2">
        <f t="shared" si="20"/>
        <v>891</v>
      </c>
      <c r="Y24" s="2">
        <f t="shared" si="21"/>
        <v>2675</v>
      </c>
      <c r="Z24" s="2">
        <f t="shared" si="22"/>
        <v>29426</v>
      </c>
      <c r="AA24" s="4"/>
      <c r="AB24" s="12">
        <f t="shared" si="34"/>
        <v>112</v>
      </c>
      <c r="AC24" s="10" t="s">
        <v>1</v>
      </c>
      <c r="AD24" s="2">
        <f t="shared" si="6"/>
        <v>25209</v>
      </c>
      <c r="AE24" s="2">
        <f t="shared" si="7"/>
        <v>13110</v>
      </c>
      <c r="AF24" s="2">
        <f t="shared" si="23"/>
        <v>2520</v>
      </c>
      <c r="AG24" s="2">
        <f t="shared" si="24"/>
        <v>1311</v>
      </c>
      <c r="AH24" s="2">
        <f t="shared" si="25"/>
        <v>3831</v>
      </c>
      <c r="AI24" s="2">
        <f t="shared" si="26"/>
        <v>42150</v>
      </c>
      <c r="AJ24" s="4"/>
      <c r="AK24" s="12">
        <f t="shared" si="35"/>
        <v>142</v>
      </c>
      <c r="AL24" s="10" t="s">
        <v>1</v>
      </c>
      <c r="AM24" s="2">
        <f t="shared" si="11"/>
        <v>33189</v>
      </c>
      <c r="AN24" s="2">
        <f t="shared" si="12"/>
        <v>17760</v>
      </c>
      <c r="AO24" s="2">
        <f t="shared" si="27"/>
        <v>3318</v>
      </c>
      <c r="AP24" s="2">
        <f t="shared" si="28"/>
        <v>1776</v>
      </c>
      <c r="AQ24" s="2">
        <f t="shared" si="29"/>
        <v>5094</v>
      </c>
      <c r="AR24" s="2">
        <f t="shared" si="30"/>
        <v>56043</v>
      </c>
    </row>
    <row r="25" spans="1:58" s="6" customFormat="1" ht="36" customHeight="1" x14ac:dyDescent="0.4">
      <c r="A25" s="12">
        <f t="shared" si="43"/>
        <v>23</v>
      </c>
      <c r="B25" s="10" t="s">
        <v>1</v>
      </c>
      <c r="C25" s="2">
        <f t="shared" si="37"/>
        <v>4153</v>
      </c>
      <c r="D25" s="2">
        <f t="shared" si="38"/>
        <v>1885</v>
      </c>
      <c r="E25" s="2">
        <f t="shared" si="40"/>
        <v>415</v>
      </c>
      <c r="F25" s="2">
        <f t="shared" si="41"/>
        <v>188</v>
      </c>
      <c r="G25" s="2">
        <f t="shared" si="42"/>
        <v>603</v>
      </c>
      <c r="H25" s="2">
        <f t="shared" si="39"/>
        <v>6641</v>
      </c>
      <c r="I25" s="4"/>
      <c r="J25" s="12">
        <f t="shared" si="31"/>
        <v>53</v>
      </c>
      <c r="K25" s="10" t="s">
        <v>1</v>
      </c>
      <c r="L25" s="2">
        <f t="shared" si="0"/>
        <v>11113</v>
      </c>
      <c r="M25" s="2">
        <f t="shared" si="1"/>
        <v>5140</v>
      </c>
      <c r="N25" s="2">
        <f t="shared" si="16"/>
        <v>1111</v>
      </c>
      <c r="O25" s="2">
        <f t="shared" si="17"/>
        <v>514</v>
      </c>
      <c r="P25" s="2">
        <f t="shared" si="44"/>
        <v>1625</v>
      </c>
      <c r="Q25" s="2">
        <f t="shared" si="18"/>
        <v>17878</v>
      </c>
      <c r="R25" s="4"/>
      <c r="S25" s="12">
        <f t="shared" si="33"/>
        <v>83</v>
      </c>
      <c r="T25" s="10" t="s">
        <v>1</v>
      </c>
      <c r="U25" s="2">
        <f t="shared" si="2"/>
        <v>18073</v>
      </c>
      <c r="V25" s="2">
        <f t="shared" si="3"/>
        <v>9040</v>
      </c>
      <c r="W25" s="2">
        <f t="shared" si="19"/>
        <v>1807</v>
      </c>
      <c r="X25" s="2">
        <f t="shared" si="20"/>
        <v>904</v>
      </c>
      <c r="Y25" s="2">
        <f t="shared" si="21"/>
        <v>2711</v>
      </c>
      <c r="Z25" s="2">
        <f t="shared" si="22"/>
        <v>29824</v>
      </c>
      <c r="AA25" s="4"/>
      <c r="AB25" s="12">
        <f t="shared" si="34"/>
        <v>113</v>
      </c>
      <c r="AC25" s="10" t="s">
        <v>1</v>
      </c>
      <c r="AD25" s="2">
        <f t="shared" si="6"/>
        <v>25475</v>
      </c>
      <c r="AE25" s="2">
        <f t="shared" si="7"/>
        <v>13265</v>
      </c>
      <c r="AF25" s="2">
        <f t="shared" si="23"/>
        <v>2547</v>
      </c>
      <c r="AG25" s="2">
        <f t="shared" si="24"/>
        <v>1326</v>
      </c>
      <c r="AH25" s="2">
        <f t="shared" si="25"/>
        <v>3873</v>
      </c>
      <c r="AI25" s="2">
        <f t="shared" si="26"/>
        <v>42613</v>
      </c>
      <c r="AJ25" s="4"/>
      <c r="AK25" s="12">
        <f t="shared" si="35"/>
        <v>143</v>
      </c>
      <c r="AL25" s="10" t="s">
        <v>1</v>
      </c>
      <c r="AM25" s="2">
        <f t="shared" si="11"/>
        <v>33455</v>
      </c>
      <c r="AN25" s="2">
        <f t="shared" si="12"/>
        <v>17915</v>
      </c>
      <c r="AO25" s="2">
        <f t="shared" si="27"/>
        <v>3345</v>
      </c>
      <c r="AP25" s="2">
        <f t="shared" si="28"/>
        <v>1791</v>
      </c>
      <c r="AQ25" s="2">
        <f t="shared" si="29"/>
        <v>5136</v>
      </c>
      <c r="AR25" s="2">
        <f t="shared" si="30"/>
        <v>56506</v>
      </c>
    </row>
    <row r="26" spans="1:58" s="6" customFormat="1" ht="36" customHeight="1" x14ac:dyDescent="0.4">
      <c r="A26" s="12">
        <f t="shared" si="43"/>
        <v>24</v>
      </c>
      <c r="B26" s="10" t="s">
        <v>1</v>
      </c>
      <c r="C26" s="2">
        <f t="shared" si="37"/>
        <v>4385</v>
      </c>
      <c r="D26" s="2">
        <f t="shared" si="38"/>
        <v>1980</v>
      </c>
      <c r="E26" s="2">
        <f t="shared" si="40"/>
        <v>438</v>
      </c>
      <c r="F26" s="2">
        <f t="shared" si="41"/>
        <v>198</v>
      </c>
      <c r="G26" s="2">
        <f t="shared" si="42"/>
        <v>636</v>
      </c>
      <c r="H26" s="2">
        <f t="shared" si="39"/>
        <v>7001</v>
      </c>
      <c r="I26" s="4"/>
      <c r="J26" s="12">
        <f t="shared" si="31"/>
        <v>54</v>
      </c>
      <c r="K26" s="10" t="s">
        <v>1</v>
      </c>
      <c r="L26" s="2">
        <f t="shared" si="0"/>
        <v>11345</v>
      </c>
      <c r="M26" s="2">
        <f t="shared" si="1"/>
        <v>5270</v>
      </c>
      <c r="N26" s="2">
        <f t="shared" si="16"/>
        <v>1134</v>
      </c>
      <c r="O26" s="2">
        <f t="shared" si="17"/>
        <v>527</v>
      </c>
      <c r="P26" s="2">
        <f t="shared" si="44"/>
        <v>1661</v>
      </c>
      <c r="Q26" s="2">
        <f t="shared" si="18"/>
        <v>18276</v>
      </c>
      <c r="R26" s="4"/>
      <c r="S26" s="12">
        <f t="shared" si="33"/>
        <v>84</v>
      </c>
      <c r="T26" s="10" t="s">
        <v>1</v>
      </c>
      <c r="U26" s="2">
        <f t="shared" si="2"/>
        <v>18305</v>
      </c>
      <c r="V26" s="2">
        <f t="shared" si="3"/>
        <v>9170</v>
      </c>
      <c r="W26" s="2">
        <f t="shared" si="19"/>
        <v>1830</v>
      </c>
      <c r="X26" s="2">
        <f t="shared" si="20"/>
        <v>917</v>
      </c>
      <c r="Y26" s="2">
        <f t="shared" si="21"/>
        <v>2747</v>
      </c>
      <c r="Z26" s="2">
        <f t="shared" si="22"/>
        <v>30222</v>
      </c>
      <c r="AA26" s="4"/>
      <c r="AB26" s="12">
        <f t="shared" si="34"/>
        <v>114</v>
      </c>
      <c r="AC26" s="10" t="s">
        <v>1</v>
      </c>
      <c r="AD26" s="2">
        <f t="shared" si="6"/>
        <v>25741</v>
      </c>
      <c r="AE26" s="2">
        <f t="shared" si="7"/>
        <v>13420</v>
      </c>
      <c r="AF26" s="2">
        <f t="shared" si="23"/>
        <v>2574</v>
      </c>
      <c r="AG26" s="2">
        <f t="shared" si="24"/>
        <v>1342</v>
      </c>
      <c r="AH26" s="2">
        <f t="shared" si="25"/>
        <v>3916</v>
      </c>
      <c r="AI26" s="2">
        <f t="shared" si="26"/>
        <v>43077</v>
      </c>
      <c r="AJ26" s="4"/>
      <c r="AK26" s="12">
        <f t="shared" si="35"/>
        <v>144</v>
      </c>
      <c r="AL26" s="10" t="s">
        <v>1</v>
      </c>
      <c r="AM26" s="2">
        <f t="shared" si="11"/>
        <v>33721</v>
      </c>
      <c r="AN26" s="2">
        <f t="shared" si="12"/>
        <v>18070</v>
      </c>
      <c r="AO26" s="2">
        <f t="shared" si="27"/>
        <v>3372</v>
      </c>
      <c r="AP26" s="2">
        <f t="shared" si="28"/>
        <v>1807</v>
      </c>
      <c r="AQ26" s="2">
        <f t="shared" si="29"/>
        <v>5179</v>
      </c>
      <c r="AR26" s="2">
        <f t="shared" si="30"/>
        <v>56970</v>
      </c>
    </row>
    <row r="27" spans="1:58" s="6" customFormat="1" ht="36" customHeight="1" x14ac:dyDescent="0.4">
      <c r="A27" s="12">
        <f t="shared" si="43"/>
        <v>25</v>
      </c>
      <c r="B27" s="10" t="s">
        <v>1</v>
      </c>
      <c r="C27" s="2">
        <f t="shared" si="37"/>
        <v>4617</v>
      </c>
      <c r="D27" s="2">
        <f t="shared" si="38"/>
        <v>2075</v>
      </c>
      <c r="E27" s="2">
        <f t="shared" si="40"/>
        <v>461</v>
      </c>
      <c r="F27" s="2">
        <f t="shared" si="41"/>
        <v>207</v>
      </c>
      <c r="G27" s="2">
        <f t="shared" si="42"/>
        <v>668</v>
      </c>
      <c r="H27" s="2">
        <f t="shared" si="39"/>
        <v>7360</v>
      </c>
      <c r="I27" s="4"/>
      <c r="J27" s="12">
        <f t="shared" si="31"/>
        <v>55</v>
      </c>
      <c r="K27" s="10" t="s">
        <v>1</v>
      </c>
      <c r="L27" s="2">
        <f t="shared" si="0"/>
        <v>11577</v>
      </c>
      <c r="M27" s="2">
        <f t="shared" si="1"/>
        <v>5400</v>
      </c>
      <c r="N27" s="2">
        <f t="shared" si="16"/>
        <v>1157</v>
      </c>
      <c r="O27" s="2">
        <f t="shared" si="17"/>
        <v>540</v>
      </c>
      <c r="P27" s="2">
        <f t="shared" si="44"/>
        <v>1697</v>
      </c>
      <c r="Q27" s="2">
        <f t="shared" si="18"/>
        <v>18674</v>
      </c>
      <c r="R27" s="4"/>
      <c r="S27" s="12">
        <f t="shared" si="33"/>
        <v>85</v>
      </c>
      <c r="T27" s="10" t="s">
        <v>1</v>
      </c>
      <c r="U27" s="2">
        <f t="shared" si="2"/>
        <v>18537</v>
      </c>
      <c r="V27" s="2">
        <f t="shared" si="3"/>
        <v>9300</v>
      </c>
      <c r="W27" s="2">
        <f t="shared" si="19"/>
        <v>1853</v>
      </c>
      <c r="X27" s="2">
        <f t="shared" si="20"/>
        <v>930</v>
      </c>
      <c r="Y27" s="2">
        <f t="shared" si="21"/>
        <v>2783</v>
      </c>
      <c r="Z27" s="2">
        <f t="shared" si="22"/>
        <v>30620</v>
      </c>
      <c r="AA27" s="4"/>
      <c r="AB27" s="12">
        <f t="shared" si="34"/>
        <v>115</v>
      </c>
      <c r="AC27" s="10" t="s">
        <v>1</v>
      </c>
      <c r="AD27" s="2">
        <f t="shared" si="6"/>
        <v>26007</v>
      </c>
      <c r="AE27" s="2">
        <f t="shared" si="7"/>
        <v>13575</v>
      </c>
      <c r="AF27" s="2">
        <f t="shared" si="23"/>
        <v>2600</v>
      </c>
      <c r="AG27" s="2">
        <f t="shared" si="24"/>
        <v>1357</v>
      </c>
      <c r="AH27" s="2">
        <f t="shared" si="25"/>
        <v>3957</v>
      </c>
      <c r="AI27" s="2">
        <f t="shared" si="26"/>
        <v>43539</v>
      </c>
      <c r="AJ27" s="4"/>
      <c r="AK27" s="12">
        <f t="shared" si="35"/>
        <v>145</v>
      </c>
      <c r="AL27" s="10" t="s">
        <v>1</v>
      </c>
      <c r="AM27" s="2">
        <f t="shared" si="11"/>
        <v>33987</v>
      </c>
      <c r="AN27" s="2">
        <f t="shared" si="12"/>
        <v>18225</v>
      </c>
      <c r="AO27" s="2">
        <f t="shared" si="27"/>
        <v>3398</v>
      </c>
      <c r="AP27" s="2">
        <f t="shared" si="28"/>
        <v>1822</v>
      </c>
      <c r="AQ27" s="2">
        <f t="shared" si="29"/>
        <v>5220</v>
      </c>
      <c r="AR27" s="2">
        <f t="shared" si="30"/>
        <v>57432</v>
      </c>
    </row>
    <row r="28" spans="1:58" s="6" customFormat="1" ht="36" customHeight="1" x14ac:dyDescent="0.4">
      <c r="A28" s="12">
        <f t="shared" si="43"/>
        <v>26</v>
      </c>
      <c r="B28" s="10" t="s">
        <v>1</v>
      </c>
      <c r="C28" s="2">
        <f t="shared" si="37"/>
        <v>4849</v>
      </c>
      <c r="D28" s="2">
        <f t="shared" si="38"/>
        <v>2170</v>
      </c>
      <c r="E28" s="2">
        <f t="shared" si="40"/>
        <v>484</v>
      </c>
      <c r="F28" s="2">
        <f t="shared" si="41"/>
        <v>217</v>
      </c>
      <c r="G28" s="2">
        <f t="shared" si="42"/>
        <v>701</v>
      </c>
      <c r="H28" s="2">
        <f t="shared" si="39"/>
        <v>7720</v>
      </c>
      <c r="I28" s="4"/>
      <c r="J28" s="12">
        <f t="shared" si="31"/>
        <v>56</v>
      </c>
      <c r="K28" s="10" t="s">
        <v>1</v>
      </c>
      <c r="L28" s="2">
        <f t="shared" si="0"/>
        <v>11809</v>
      </c>
      <c r="M28" s="2">
        <f t="shared" si="1"/>
        <v>5530</v>
      </c>
      <c r="N28" s="2">
        <f t="shared" si="16"/>
        <v>1180</v>
      </c>
      <c r="O28" s="2">
        <f t="shared" si="17"/>
        <v>553</v>
      </c>
      <c r="P28" s="2">
        <f t="shared" si="44"/>
        <v>1733</v>
      </c>
      <c r="Q28" s="2">
        <f t="shared" si="18"/>
        <v>19072</v>
      </c>
      <c r="R28" s="4"/>
      <c r="S28" s="12">
        <f t="shared" si="33"/>
        <v>86</v>
      </c>
      <c r="T28" s="10" t="s">
        <v>1</v>
      </c>
      <c r="U28" s="2">
        <f t="shared" si="2"/>
        <v>18769</v>
      </c>
      <c r="V28" s="2">
        <f t="shared" si="3"/>
        <v>9430</v>
      </c>
      <c r="W28" s="2">
        <f t="shared" si="19"/>
        <v>1876</v>
      </c>
      <c r="X28" s="2">
        <f t="shared" si="20"/>
        <v>943</v>
      </c>
      <c r="Y28" s="2">
        <f t="shared" si="21"/>
        <v>2819</v>
      </c>
      <c r="Z28" s="2">
        <f t="shared" si="22"/>
        <v>31018</v>
      </c>
      <c r="AA28" s="4"/>
      <c r="AB28" s="12">
        <f t="shared" si="34"/>
        <v>116</v>
      </c>
      <c r="AC28" s="10" t="s">
        <v>1</v>
      </c>
      <c r="AD28" s="2">
        <f t="shared" si="6"/>
        <v>26273</v>
      </c>
      <c r="AE28" s="2">
        <f t="shared" si="7"/>
        <v>13730</v>
      </c>
      <c r="AF28" s="2">
        <f t="shared" si="23"/>
        <v>2627</v>
      </c>
      <c r="AG28" s="2">
        <f t="shared" si="24"/>
        <v>1373</v>
      </c>
      <c r="AH28" s="2">
        <f t="shared" si="25"/>
        <v>4000</v>
      </c>
      <c r="AI28" s="2">
        <f t="shared" si="26"/>
        <v>44003</v>
      </c>
      <c r="AJ28" s="4"/>
      <c r="AK28" s="12">
        <f t="shared" si="35"/>
        <v>146</v>
      </c>
      <c r="AL28" s="10" t="s">
        <v>1</v>
      </c>
      <c r="AM28" s="2">
        <f t="shared" si="11"/>
        <v>34253</v>
      </c>
      <c r="AN28" s="2">
        <f t="shared" si="12"/>
        <v>18380</v>
      </c>
      <c r="AO28" s="2">
        <f t="shared" si="27"/>
        <v>3425</v>
      </c>
      <c r="AP28" s="2">
        <f t="shared" si="28"/>
        <v>1838</v>
      </c>
      <c r="AQ28" s="2">
        <f t="shared" si="29"/>
        <v>5263</v>
      </c>
      <c r="AR28" s="2">
        <f t="shared" si="30"/>
        <v>57896</v>
      </c>
    </row>
    <row r="29" spans="1:58" s="6" customFormat="1" ht="36" customHeight="1" x14ac:dyDescent="0.4">
      <c r="A29" s="12">
        <f t="shared" si="43"/>
        <v>27</v>
      </c>
      <c r="B29" s="10" t="s">
        <v>1</v>
      </c>
      <c r="C29" s="2">
        <f t="shared" si="37"/>
        <v>5081</v>
      </c>
      <c r="D29" s="2">
        <f t="shared" si="38"/>
        <v>2265</v>
      </c>
      <c r="E29" s="2">
        <f t="shared" si="40"/>
        <v>508</v>
      </c>
      <c r="F29" s="2">
        <f t="shared" si="41"/>
        <v>226</v>
      </c>
      <c r="G29" s="2">
        <f t="shared" si="42"/>
        <v>734</v>
      </c>
      <c r="H29" s="2">
        <f t="shared" si="39"/>
        <v>8080</v>
      </c>
      <c r="I29" s="4"/>
      <c r="J29" s="12">
        <f t="shared" si="31"/>
        <v>57</v>
      </c>
      <c r="K29" s="10" t="s">
        <v>1</v>
      </c>
      <c r="L29" s="2">
        <f t="shared" si="0"/>
        <v>12041</v>
      </c>
      <c r="M29" s="2">
        <f t="shared" si="1"/>
        <v>5660</v>
      </c>
      <c r="N29" s="2">
        <f t="shared" si="16"/>
        <v>1204</v>
      </c>
      <c r="O29" s="2">
        <f t="shared" si="17"/>
        <v>566</v>
      </c>
      <c r="P29" s="2">
        <f t="shared" si="44"/>
        <v>1770</v>
      </c>
      <c r="Q29" s="2">
        <f t="shared" si="18"/>
        <v>19471</v>
      </c>
      <c r="R29" s="4"/>
      <c r="S29" s="12">
        <f t="shared" si="33"/>
        <v>87</v>
      </c>
      <c r="T29" s="10" t="s">
        <v>1</v>
      </c>
      <c r="U29" s="2">
        <f t="shared" si="2"/>
        <v>19001</v>
      </c>
      <c r="V29" s="2">
        <f t="shared" si="3"/>
        <v>9560</v>
      </c>
      <c r="W29" s="2">
        <f t="shared" si="19"/>
        <v>1900</v>
      </c>
      <c r="X29" s="2">
        <f t="shared" si="20"/>
        <v>956</v>
      </c>
      <c r="Y29" s="2">
        <f t="shared" si="21"/>
        <v>2856</v>
      </c>
      <c r="Z29" s="2">
        <f t="shared" si="22"/>
        <v>31417</v>
      </c>
      <c r="AA29" s="4"/>
      <c r="AB29" s="12">
        <f t="shared" si="34"/>
        <v>117</v>
      </c>
      <c r="AC29" s="10" t="s">
        <v>1</v>
      </c>
      <c r="AD29" s="2">
        <f t="shared" si="6"/>
        <v>26539</v>
      </c>
      <c r="AE29" s="2">
        <f t="shared" si="7"/>
        <v>13885</v>
      </c>
      <c r="AF29" s="2">
        <f t="shared" si="23"/>
        <v>2653</v>
      </c>
      <c r="AG29" s="2">
        <f t="shared" si="24"/>
        <v>1388</v>
      </c>
      <c r="AH29" s="2">
        <f t="shared" si="25"/>
        <v>4041</v>
      </c>
      <c r="AI29" s="2">
        <f t="shared" si="26"/>
        <v>44465</v>
      </c>
      <c r="AJ29" s="4"/>
      <c r="AK29" s="12">
        <f t="shared" si="35"/>
        <v>147</v>
      </c>
      <c r="AL29" s="10" t="s">
        <v>1</v>
      </c>
      <c r="AM29" s="2">
        <f t="shared" si="11"/>
        <v>34519</v>
      </c>
      <c r="AN29" s="2">
        <f t="shared" si="12"/>
        <v>18535</v>
      </c>
      <c r="AO29" s="2">
        <f t="shared" si="27"/>
        <v>3451</v>
      </c>
      <c r="AP29" s="2">
        <f t="shared" si="28"/>
        <v>1853</v>
      </c>
      <c r="AQ29" s="2">
        <f t="shared" si="29"/>
        <v>5304</v>
      </c>
      <c r="AR29" s="2">
        <f t="shared" si="30"/>
        <v>58358</v>
      </c>
    </row>
    <row r="30" spans="1:58" s="6" customFormat="1" ht="36" customHeight="1" x14ac:dyDescent="0.4">
      <c r="A30" s="12">
        <f t="shared" si="43"/>
        <v>28</v>
      </c>
      <c r="B30" s="10" t="s">
        <v>1</v>
      </c>
      <c r="C30" s="2">
        <f t="shared" si="37"/>
        <v>5313</v>
      </c>
      <c r="D30" s="2">
        <f t="shared" si="38"/>
        <v>2360</v>
      </c>
      <c r="E30" s="2">
        <f t="shared" si="40"/>
        <v>531</v>
      </c>
      <c r="F30" s="2">
        <f t="shared" si="41"/>
        <v>236</v>
      </c>
      <c r="G30" s="2">
        <f t="shared" si="42"/>
        <v>767</v>
      </c>
      <c r="H30" s="2">
        <f t="shared" si="39"/>
        <v>8440</v>
      </c>
      <c r="I30" s="4"/>
      <c r="J30" s="12">
        <f t="shared" si="31"/>
        <v>58</v>
      </c>
      <c r="K30" s="10" t="s">
        <v>1</v>
      </c>
      <c r="L30" s="2">
        <f t="shared" si="0"/>
        <v>12273</v>
      </c>
      <c r="M30" s="2">
        <f t="shared" si="1"/>
        <v>5790</v>
      </c>
      <c r="N30" s="2">
        <f t="shared" si="16"/>
        <v>1227</v>
      </c>
      <c r="O30" s="2">
        <f t="shared" si="17"/>
        <v>579</v>
      </c>
      <c r="P30" s="2">
        <f t="shared" si="44"/>
        <v>1806</v>
      </c>
      <c r="Q30" s="2">
        <f t="shared" si="18"/>
        <v>19869</v>
      </c>
      <c r="R30" s="4"/>
      <c r="S30" s="12">
        <f t="shared" si="33"/>
        <v>88</v>
      </c>
      <c r="T30" s="10" t="s">
        <v>1</v>
      </c>
      <c r="U30" s="2">
        <f t="shared" si="2"/>
        <v>19233</v>
      </c>
      <c r="V30" s="2">
        <f t="shared" si="3"/>
        <v>9690</v>
      </c>
      <c r="W30" s="2">
        <f t="shared" si="19"/>
        <v>1923</v>
      </c>
      <c r="X30" s="2">
        <f t="shared" si="20"/>
        <v>969</v>
      </c>
      <c r="Y30" s="2">
        <f t="shared" si="21"/>
        <v>2892</v>
      </c>
      <c r="Z30" s="2">
        <f t="shared" si="22"/>
        <v>31815</v>
      </c>
      <c r="AA30" s="4"/>
      <c r="AB30" s="12">
        <f t="shared" si="34"/>
        <v>118</v>
      </c>
      <c r="AC30" s="10" t="s">
        <v>1</v>
      </c>
      <c r="AD30" s="2">
        <f t="shared" si="6"/>
        <v>26805</v>
      </c>
      <c r="AE30" s="2">
        <f t="shared" si="7"/>
        <v>14040</v>
      </c>
      <c r="AF30" s="2">
        <f t="shared" si="23"/>
        <v>2680</v>
      </c>
      <c r="AG30" s="2">
        <f t="shared" si="24"/>
        <v>1404</v>
      </c>
      <c r="AH30" s="2">
        <f t="shared" si="25"/>
        <v>4084</v>
      </c>
      <c r="AI30" s="2">
        <f t="shared" si="26"/>
        <v>44929</v>
      </c>
      <c r="AJ30" s="4"/>
      <c r="AK30" s="12">
        <f t="shared" si="35"/>
        <v>148</v>
      </c>
      <c r="AL30" s="10" t="s">
        <v>1</v>
      </c>
      <c r="AM30" s="2">
        <f t="shared" si="11"/>
        <v>34785</v>
      </c>
      <c r="AN30" s="2">
        <f t="shared" si="12"/>
        <v>18690</v>
      </c>
      <c r="AO30" s="2">
        <f t="shared" si="27"/>
        <v>3478</v>
      </c>
      <c r="AP30" s="2">
        <f t="shared" si="28"/>
        <v>1869</v>
      </c>
      <c r="AQ30" s="2">
        <f t="shared" si="29"/>
        <v>5347</v>
      </c>
      <c r="AR30" s="2">
        <f t="shared" si="30"/>
        <v>58822</v>
      </c>
    </row>
    <row r="31" spans="1:58" s="6" customFormat="1" ht="36" customHeight="1" x14ac:dyDescent="0.4">
      <c r="A31" s="12">
        <f t="shared" si="43"/>
        <v>29</v>
      </c>
      <c r="B31" s="10" t="s">
        <v>1</v>
      </c>
      <c r="C31" s="2">
        <f t="shared" si="37"/>
        <v>5545</v>
      </c>
      <c r="D31" s="2">
        <f t="shared" si="38"/>
        <v>2455</v>
      </c>
      <c r="E31" s="2">
        <f t="shared" si="40"/>
        <v>554</v>
      </c>
      <c r="F31" s="2">
        <f t="shared" si="41"/>
        <v>245</v>
      </c>
      <c r="G31" s="2">
        <f t="shared" si="42"/>
        <v>799</v>
      </c>
      <c r="H31" s="2">
        <f t="shared" si="39"/>
        <v>8799</v>
      </c>
      <c r="I31" s="4"/>
      <c r="J31" s="12">
        <f t="shared" si="31"/>
        <v>59</v>
      </c>
      <c r="K31" s="10" t="s">
        <v>1</v>
      </c>
      <c r="L31" s="2">
        <f t="shared" si="0"/>
        <v>12505</v>
      </c>
      <c r="M31" s="2">
        <f t="shared" si="1"/>
        <v>5920</v>
      </c>
      <c r="N31" s="2">
        <f t="shared" si="16"/>
        <v>1250</v>
      </c>
      <c r="O31" s="2">
        <f t="shared" si="17"/>
        <v>592</v>
      </c>
      <c r="P31" s="2">
        <f t="shared" si="44"/>
        <v>1842</v>
      </c>
      <c r="Q31" s="2">
        <f t="shared" si="18"/>
        <v>20267</v>
      </c>
      <c r="R31" s="4"/>
      <c r="S31" s="12">
        <f t="shared" si="33"/>
        <v>89</v>
      </c>
      <c r="T31" s="10" t="s">
        <v>1</v>
      </c>
      <c r="U31" s="2">
        <f t="shared" si="2"/>
        <v>19465</v>
      </c>
      <c r="V31" s="2">
        <f t="shared" si="3"/>
        <v>9820</v>
      </c>
      <c r="W31" s="2">
        <f t="shared" si="19"/>
        <v>1946</v>
      </c>
      <c r="X31" s="2">
        <f t="shared" si="20"/>
        <v>982</v>
      </c>
      <c r="Y31" s="2">
        <f t="shared" si="21"/>
        <v>2928</v>
      </c>
      <c r="Z31" s="2">
        <f t="shared" si="22"/>
        <v>32213</v>
      </c>
      <c r="AA31" s="4"/>
      <c r="AB31" s="12">
        <f t="shared" si="34"/>
        <v>119</v>
      </c>
      <c r="AC31" s="10" t="s">
        <v>1</v>
      </c>
      <c r="AD31" s="2">
        <f t="shared" si="6"/>
        <v>27071</v>
      </c>
      <c r="AE31" s="2">
        <f t="shared" si="7"/>
        <v>14195</v>
      </c>
      <c r="AF31" s="2">
        <f t="shared" si="23"/>
        <v>2707</v>
      </c>
      <c r="AG31" s="2">
        <f t="shared" si="24"/>
        <v>1419</v>
      </c>
      <c r="AH31" s="2">
        <f t="shared" si="25"/>
        <v>4126</v>
      </c>
      <c r="AI31" s="2">
        <f t="shared" si="26"/>
        <v>45392</v>
      </c>
      <c r="AJ31" s="4"/>
      <c r="AK31" s="12">
        <f t="shared" si="35"/>
        <v>149</v>
      </c>
      <c r="AL31" s="10" t="s">
        <v>1</v>
      </c>
      <c r="AM31" s="2">
        <f t="shared" si="11"/>
        <v>35051</v>
      </c>
      <c r="AN31" s="2">
        <f t="shared" si="12"/>
        <v>18845</v>
      </c>
      <c r="AO31" s="2">
        <f t="shared" si="27"/>
        <v>3505</v>
      </c>
      <c r="AP31" s="2">
        <f t="shared" si="28"/>
        <v>1884</v>
      </c>
      <c r="AQ31" s="2">
        <f t="shared" si="29"/>
        <v>5389</v>
      </c>
      <c r="AR31" s="2">
        <f t="shared" si="30"/>
        <v>59285</v>
      </c>
    </row>
    <row r="32" spans="1:58" s="6" customFormat="1" ht="36" customHeight="1" x14ac:dyDescent="0.4">
      <c r="A32" s="12">
        <f t="shared" si="43"/>
        <v>30</v>
      </c>
      <c r="B32" s="10" t="s">
        <v>1</v>
      </c>
      <c r="C32" s="2">
        <f t="shared" si="37"/>
        <v>5777</v>
      </c>
      <c r="D32" s="2">
        <f t="shared" si="38"/>
        <v>2550</v>
      </c>
      <c r="E32" s="2">
        <f t="shared" si="40"/>
        <v>577</v>
      </c>
      <c r="F32" s="2">
        <f t="shared" si="41"/>
        <v>255</v>
      </c>
      <c r="G32" s="2">
        <f t="shared" si="42"/>
        <v>832</v>
      </c>
      <c r="H32" s="2">
        <f t="shared" si="39"/>
        <v>9159</v>
      </c>
      <c r="I32" s="9"/>
      <c r="J32" s="12">
        <f t="shared" si="31"/>
        <v>60</v>
      </c>
      <c r="K32" s="10" t="s">
        <v>0</v>
      </c>
      <c r="L32" s="2">
        <f t="shared" si="0"/>
        <v>12737</v>
      </c>
      <c r="M32" s="2">
        <f t="shared" si="1"/>
        <v>6050</v>
      </c>
      <c r="N32" s="2">
        <f t="shared" si="16"/>
        <v>1273</v>
      </c>
      <c r="O32" s="2">
        <f t="shared" si="17"/>
        <v>605</v>
      </c>
      <c r="P32" s="2">
        <f t="shared" si="44"/>
        <v>1878</v>
      </c>
      <c r="Q32" s="2">
        <f t="shared" si="18"/>
        <v>20665</v>
      </c>
      <c r="R32" s="4"/>
      <c r="S32" s="12">
        <f t="shared" si="33"/>
        <v>90</v>
      </c>
      <c r="T32" s="10" t="s">
        <v>0</v>
      </c>
      <c r="U32" s="2">
        <f t="shared" si="2"/>
        <v>19697</v>
      </c>
      <c r="V32" s="2">
        <f t="shared" si="3"/>
        <v>9950</v>
      </c>
      <c r="W32" s="2">
        <f t="shared" si="19"/>
        <v>1969</v>
      </c>
      <c r="X32" s="2">
        <f t="shared" si="20"/>
        <v>995</v>
      </c>
      <c r="Y32" s="2">
        <f t="shared" si="21"/>
        <v>2964</v>
      </c>
      <c r="Z32" s="2">
        <f t="shared" si="22"/>
        <v>32611</v>
      </c>
      <c r="AA32" s="4"/>
      <c r="AB32" s="12">
        <f t="shared" si="34"/>
        <v>120</v>
      </c>
      <c r="AC32" s="10" t="s">
        <v>0</v>
      </c>
      <c r="AD32" s="2">
        <f t="shared" si="6"/>
        <v>27337</v>
      </c>
      <c r="AE32" s="2">
        <f t="shared" si="7"/>
        <v>14350</v>
      </c>
      <c r="AF32" s="2">
        <f t="shared" si="23"/>
        <v>2733</v>
      </c>
      <c r="AG32" s="2">
        <f t="shared" si="24"/>
        <v>1435</v>
      </c>
      <c r="AH32" s="2">
        <f t="shared" si="25"/>
        <v>4168</v>
      </c>
      <c r="AI32" s="2">
        <f t="shared" si="26"/>
        <v>45855</v>
      </c>
      <c r="AJ32" s="4"/>
      <c r="AK32" s="12">
        <f t="shared" si="35"/>
        <v>150</v>
      </c>
      <c r="AL32" s="10" t="s">
        <v>0</v>
      </c>
      <c r="AM32" s="2">
        <f t="shared" si="11"/>
        <v>35317</v>
      </c>
      <c r="AN32" s="2">
        <f t="shared" si="12"/>
        <v>19000</v>
      </c>
      <c r="AO32" s="2">
        <f t="shared" si="27"/>
        <v>3531</v>
      </c>
      <c r="AP32" s="2">
        <f t="shared" si="28"/>
        <v>1900</v>
      </c>
      <c r="AQ32" s="2">
        <f t="shared" si="29"/>
        <v>5431</v>
      </c>
      <c r="AR32" s="2">
        <f t="shared" si="30"/>
        <v>59748</v>
      </c>
    </row>
  </sheetData>
  <sheetProtection algorithmName="SHA-512" hashValue="yqKBhWmXQF6KN28+B77AlwWUbe0xZfk/CXlzpnDRJf/SVjB2MFzSsyBzLWKHO/Axsm/ac/n1B7kleBWKtATkxA==" saltValue="J12RfpcmWJEVaugTIRSKcg==" spinCount="100000" sheet="1" objects="1" scenarios="1"/>
  <mergeCells count="18">
    <mergeCell ref="AB2:AC2"/>
    <mergeCell ref="AK2:AL2"/>
    <mergeCell ref="AS3:AX3"/>
    <mergeCell ref="AZ3:BE3"/>
    <mergeCell ref="BD4:BE4"/>
    <mergeCell ref="AS4:AT4"/>
    <mergeCell ref="AU4:AV4"/>
    <mergeCell ref="AW4:AX4"/>
    <mergeCell ref="AZ4:BA4"/>
    <mergeCell ref="BB4:BC4"/>
    <mergeCell ref="A2:H5"/>
    <mergeCell ref="A1:H1"/>
    <mergeCell ref="A9:B9"/>
    <mergeCell ref="J2:K2"/>
    <mergeCell ref="D6:H8"/>
    <mergeCell ref="J1:Z1"/>
    <mergeCell ref="A6:C8"/>
    <mergeCell ref="S2:T2"/>
  </mergeCells>
  <phoneticPr fontId="2"/>
  <dataValidations count="2">
    <dataValidation type="list" allowBlank="1" showInputMessage="1" showErrorMessage="1" sqref="I3:I7">
      <formula1>"家庭用,営業用,官公署用,基地用"</formula1>
    </dataValidation>
    <dataValidation type="list" allowBlank="1" showInputMessage="1" showErrorMessage="1" sqref="D6">
      <formula1>"家庭用,営業用,官公署用"</formula1>
    </dataValidation>
  </dataValidations>
  <pageMargins left="0.62992125984251968" right="0.62992125984251968" top="0.15748031496062992" bottom="0.15748031496062992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早見票</vt:lpstr>
      <vt:lpstr>早見票!Print_Area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suido_user</dc:creator>
  <cp:lastModifiedBy>末吉　直美</cp:lastModifiedBy>
  <cp:lastPrinted>2025-04-11T05:13:51Z</cp:lastPrinted>
  <dcterms:created xsi:type="dcterms:W3CDTF">2025-03-10T05:36:40Z</dcterms:created>
  <dcterms:modified xsi:type="dcterms:W3CDTF">2025-04-11T05:20:41Z</dcterms:modified>
</cp:coreProperties>
</file>