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"/>
    </mc:Choice>
  </mc:AlternateContent>
  <bookViews>
    <workbookView xWindow="-120" yWindow="-120" windowWidth="29040" windowHeight="15840"/>
  </bookViews>
  <sheets>
    <sheet name="早見票" sheetId="1" r:id="rId1"/>
  </sheets>
  <definedNames>
    <definedName name="_xlnm.Print_Area" localSheetId="0">早見票!$A$1:$BM$32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" l="1"/>
  <c r="D10" i="1" l="1"/>
  <c r="C10" i="1"/>
  <c r="A11" i="1"/>
  <c r="D11" i="1" l="1"/>
  <c r="F11" i="1" s="1"/>
  <c r="C11" i="1"/>
  <c r="E11" i="1" s="1"/>
  <c r="A12" i="1"/>
  <c r="C12" i="1" l="1"/>
  <c r="E12" i="1" s="1"/>
  <c r="D12" i="1"/>
  <c r="F12" i="1" s="1"/>
  <c r="A13" i="1"/>
  <c r="BC5" i="1"/>
  <c r="BA5" i="1"/>
  <c r="AY5" i="1"/>
  <c r="D13" i="1" l="1"/>
  <c r="F13" i="1" s="1"/>
  <c r="C13" i="1"/>
  <c r="E13" i="1" s="1"/>
  <c r="A14" i="1"/>
  <c r="H11" i="1"/>
  <c r="H13" i="1" l="1"/>
  <c r="C14" i="1"/>
  <c r="E14" i="1" s="1"/>
  <c r="D14" i="1"/>
  <c r="F14" i="1" s="1"/>
  <c r="G12" i="1"/>
  <c r="G11" i="1"/>
  <c r="I11" i="1" s="1"/>
  <c r="A15" i="1"/>
  <c r="G13" i="1"/>
  <c r="I13" i="1" s="1"/>
  <c r="C15" i="1" l="1"/>
  <c r="E15" i="1" s="1"/>
  <c r="D15" i="1"/>
  <c r="F15" i="1" s="1"/>
  <c r="G14" i="1"/>
  <c r="H14" i="1"/>
  <c r="A16" i="1"/>
  <c r="F10" i="1"/>
  <c r="H10" i="1" s="1"/>
  <c r="H15" i="1" l="1"/>
  <c r="C16" i="1"/>
  <c r="E16" i="1" s="1"/>
  <c r="D16" i="1"/>
  <c r="F16" i="1" s="1"/>
  <c r="I14" i="1"/>
  <c r="G15" i="1"/>
  <c r="I15" i="1" s="1"/>
  <c r="A17" i="1"/>
  <c r="H16" i="1" l="1"/>
  <c r="D17" i="1"/>
  <c r="F17" i="1" s="1"/>
  <c r="C17" i="1"/>
  <c r="E17" i="1" s="1"/>
  <c r="G16" i="1"/>
  <c r="I16" i="1" s="1"/>
  <c r="A18" i="1"/>
  <c r="C18" i="1" l="1"/>
  <c r="E18" i="1" s="1"/>
  <c r="D18" i="1"/>
  <c r="F18" i="1" s="1"/>
  <c r="H17" i="1"/>
  <c r="G17" i="1"/>
  <c r="A19" i="1"/>
  <c r="I17" i="1" l="1"/>
  <c r="H18" i="1"/>
  <c r="C19" i="1"/>
  <c r="E19" i="1" s="1"/>
  <c r="D19" i="1"/>
  <c r="F19" i="1" s="1"/>
  <c r="G18" i="1"/>
  <c r="I18" i="1" s="1"/>
  <c r="A20" i="1"/>
  <c r="H19" i="1" l="1"/>
  <c r="D20" i="1"/>
  <c r="F20" i="1" s="1"/>
  <c r="H20" i="1" s="1"/>
  <c r="C20" i="1"/>
  <c r="E20" i="1" s="1"/>
  <c r="G19" i="1"/>
  <c r="A21" i="1"/>
  <c r="I19" i="1" l="1"/>
  <c r="C21" i="1"/>
  <c r="E21" i="1" s="1"/>
  <c r="D21" i="1"/>
  <c r="F21" i="1" s="1"/>
  <c r="G20" i="1"/>
  <c r="I20" i="1" s="1"/>
  <c r="A22" i="1"/>
  <c r="H21" i="1" l="1"/>
  <c r="C22" i="1"/>
  <c r="E22" i="1" s="1"/>
  <c r="D22" i="1"/>
  <c r="F22" i="1" s="1"/>
  <c r="G21" i="1"/>
  <c r="A23" i="1"/>
  <c r="I21" i="1" l="1"/>
  <c r="H22" i="1"/>
  <c r="C23" i="1"/>
  <c r="E23" i="1" s="1"/>
  <c r="D23" i="1"/>
  <c r="F23" i="1" s="1"/>
  <c r="G22" i="1"/>
  <c r="I22" i="1" s="1"/>
  <c r="A24" i="1"/>
  <c r="H23" i="1" l="1"/>
  <c r="D24" i="1"/>
  <c r="F24" i="1" s="1"/>
  <c r="C24" i="1"/>
  <c r="E24" i="1" s="1"/>
  <c r="G23" i="1"/>
  <c r="A25" i="1"/>
  <c r="I23" i="1" l="1"/>
  <c r="H24" i="1"/>
  <c r="C25" i="1"/>
  <c r="E25" i="1" s="1"/>
  <c r="D25" i="1"/>
  <c r="F25" i="1" s="1"/>
  <c r="A26" i="1"/>
  <c r="G24" i="1"/>
  <c r="I24" i="1" s="1"/>
  <c r="H25" i="1" l="1"/>
  <c r="D26" i="1"/>
  <c r="F26" i="1" s="1"/>
  <c r="C26" i="1"/>
  <c r="E26" i="1" s="1"/>
  <c r="G25" i="1"/>
  <c r="I25" i="1" s="1"/>
  <c r="A27" i="1"/>
  <c r="H26" i="1" l="1"/>
  <c r="D27" i="1"/>
  <c r="F27" i="1" s="1"/>
  <c r="C27" i="1"/>
  <c r="E27" i="1" s="1"/>
  <c r="A28" i="1"/>
  <c r="G26" i="1"/>
  <c r="I26" i="1" l="1"/>
  <c r="H27" i="1"/>
  <c r="D28" i="1"/>
  <c r="F28" i="1" s="1"/>
  <c r="C28" i="1"/>
  <c r="E28" i="1" s="1"/>
  <c r="G27" i="1"/>
  <c r="A29" i="1"/>
  <c r="I27" i="1" l="1"/>
  <c r="H28" i="1"/>
  <c r="C29" i="1"/>
  <c r="E29" i="1" s="1"/>
  <c r="D29" i="1"/>
  <c r="F29" i="1" s="1"/>
  <c r="G28" i="1"/>
  <c r="A30" i="1"/>
  <c r="I28" i="1" l="1"/>
  <c r="H29" i="1"/>
  <c r="D30" i="1"/>
  <c r="F30" i="1" s="1"/>
  <c r="C30" i="1"/>
  <c r="E30" i="1" s="1"/>
  <c r="G29" i="1"/>
  <c r="A31" i="1"/>
  <c r="I29" i="1" l="1"/>
  <c r="H30" i="1"/>
  <c r="C31" i="1"/>
  <c r="E31" i="1" s="1"/>
  <c r="D31" i="1"/>
  <c r="F31" i="1" s="1"/>
  <c r="G30" i="1"/>
  <c r="I30" i="1" s="1"/>
  <c r="A32" i="1"/>
  <c r="H31" i="1" l="1"/>
  <c r="C32" i="1"/>
  <c r="E32" i="1" s="1"/>
  <c r="D32" i="1"/>
  <c r="F32" i="1" s="1"/>
  <c r="G31" i="1"/>
  <c r="I31" i="1" s="1"/>
  <c r="K3" i="1"/>
  <c r="N3" i="1" l="1"/>
  <c r="P3" i="1" s="1"/>
  <c r="M3" i="1"/>
  <c r="O3" i="1" s="1"/>
  <c r="H32" i="1"/>
  <c r="K4" i="1"/>
  <c r="G32" i="1"/>
  <c r="I32" i="1" s="1"/>
  <c r="R3" i="1" l="1"/>
  <c r="M4" i="1"/>
  <c r="O4" i="1" s="1"/>
  <c r="N4" i="1"/>
  <c r="P4" i="1" s="1"/>
  <c r="Q3" i="1"/>
  <c r="S3" i="1" s="1"/>
  <c r="K5" i="1"/>
  <c r="R4" i="1" l="1"/>
  <c r="M5" i="1"/>
  <c r="O5" i="1" s="1"/>
  <c r="N5" i="1"/>
  <c r="P5" i="1" s="1"/>
  <c r="Q4" i="1"/>
  <c r="S4" i="1" s="1"/>
  <c r="K6" i="1"/>
  <c r="M6" i="1" l="1"/>
  <c r="O6" i="1" s="1"/>
  <c r="N6" i="1"/>
  <c r="P6" i="1" s="1"/>
  <c r="R5" i="1"/>
  <c r="Q5" i="1"/>
  <c r="H12" i="1"/>
  <c r="I12" i="1" s="1"/>
  <c r="K7" i="1"/>
  <c r="S5" i="1" l="1"/>
  <c r="R6" i="1"/>
  <c r="N7" i="1"/>
  <c r="P7" i="1" s="1"/>
  <c r="M7" i="1"/>
  <c r="O7" i="1" s="1"/>
  <c r="Q6" i="1"/>
  <c r="S6" i="1" s="1"/>
  <c r="K8" i="1"/>
  <c r="R7" i="1" l="1"/>
  <c r="M8" i="1"/>
  <c r="O8" i="1" s="1"/>
  <c r="N8" i="1"/>
  <c r="P8" i="1" s="1"/>
  <c r="Q7" i="1"/>
  <c r="S7" i="1" s="1"/>
  <c r="K9" i="1"/>
  <c r="M9" i="1" l="1"/>
  <c r="O9" i="1" s="1"/>
  <c r="N9" i="1"/>
  <c r="P9" i="1" s="1"/>
  <c r="R8" i="1"/>
  <c r="Q8" i="1"/>
  <c r="S8" i="1" s="1"/>
  <c r="K10" i="1"/>
  <c r="R9" i="1" l="1"/>
  <c r="N10" i="1"/>
  <c r="P10" i="1" s="1"/>
  <c r="M10" i="1"/>
  <c r="O10" i="1" s="1"/>
  <c r="Q9" i="1"/>
  <c r="S9" i="1" s="1"/>
  <c r="K11" i="1"/>
  <c r="R10" i="1" l="1"/>
  <c r="M11" i="1"/>
  <c r="O11" i="1" s="1"/>
  <c r="N11" i="1"/>
  <c r="P11" i="1" s="1"/>
  <c r="Q10" i="1"/>
  <c r="S10" i="1" s="1"/>
  <c r="K12" i="1"/>
  <c r="R11" i="1" l="1"/>
  <c r="N12" i="1"/>
  <c r="P12" i="1" s="1"/>
  <c r="M12" i="1"/>
  <c r="O12" i="1" s="1"/>
  <c r="Q11" i="1"/>
  <c r="S11" i="1" s="1"/>
  <c r="K13" i="1"/>
  <c r="R12" i="1" l="1"/>
  <c r="N13" i="1"/>
  <c r="P13" i="1" s="1"/>
  <c r="M13" i="1"/>
  <c r="O13" i="1" s="1"/>
  <c r="Q12" i="1"/>
  <c r="K14" i="1"/>
  <c r="S12" i="1" l="1"/>
  <c r="R13" i="1"/>
  <c r="M14" i="1"/>
  <c r="O14" i="1" s="1"/>
  <c r="N14" i="1"/>
  <c r="P14" i="1" s="1"/>
  <c r="Q13" i="1"/>
  <c r="S13" i="1" s="1"/>
  <c r="K15" i="1"/>
  <c r="R14" i="1" l="1"/>
  <c r="M15" i="1"/>
  <c r="O15" i="1" s="1"/>
  <c r="N15" i="1"/>
  <c r="P15" i="1" s="1"/>
  <c r="Q14" i="1"/>
  <c r="K16" i="1"/>
  <c r="S14" i="1" l="1"/>
  <c r="R15" i="1"/>
  <c r="N16" i="1"/>
  <c r="P16" i="1" s="1"/>
  <c r="M16" i="1"/>
  <c r="O16" i="1" s="1"/>
  <c r="Q15" i="1"/>
  <c r="S15" i="1" s="1"/>
  <c r="K17" i="1"/>
  <c r="R16" i="1" l="1"/>
  <c r="M17" i="1"/>
  <c r="O17" i="1" s="1"/>
  <c r="N17" i="1"/>
  <c r="P17" i="1" s="1"/>
  <c r="Q16" i="1"/>
  <c r="S16" i="1" s="1"/>
  <c r="K18" i="1"/>
  <c r="R17" i="1" l="1"/>
  <c r="M18" i="1"/>
  <c r="O18" i="1" s="1"/>
  <c r="N18" i="1"/>
  <c r="P18" i="1" s="1"/>
  <c r="Q17" i="1"/>
  <c r="K19" i="1"/>
  <c r="S17" i="1" l="1"/>
  <c r="N19" i="1"/>
  <c r="P19" i="1" s="1"/>
  <c r="M19" i="1"/>
  <c r="O19" i="1" s="1"/>
  <c r="R18" i="1"/>
  <c r="Q18" i="1"/>
  <c r="S18" i="1" s="1"/>
  <c r="K20" i="1"/>
  <c r="R19" i="1" l="1"/>
  <c r="M20" i="1"/>
  <c r="O20" i="1" s="1"/>
  <c r="N20" i="1"/>
  <c r="P20" i="1" s="1"/>
  <c r="Q19" i="1"/>
  <c r="S19" i="1" s="1"/>
  <c r="K21" i="1"/>
  <c r="R20" i="1" l="1"/>
  <c r="N21" i="1"/>
  <c r="P21" i="1" s="1"/>
  <c r="M21" i="1"/>
  <c r="O21" i="1" s="1"/>
  <c r="Q20" i="1"/>
  <c r="S20" i="1" s="1"/>
  <c r="K22" i="1"/>
  <c r="R21" i="1" l="1"/>
  <c r="M22" i="1"/>
  <c r="O22" i="1" s="1"/>
  <c r="N22" i="1"/>
  <c r="P22" i="1" s="1"/>
  <c r="Q21" i="1"/>
  <c r="S21" i="1" s="1"/>
  <c r="K23" i="1"/>
  <c r="R22" i="1" l="1"/>
  <c r="N23" i="1"/>
  <c r="P23" i="1" s="1"/>
  <c r="M23" i="1"/>
  <c r="O23" i="1" s="1"/>
  <c r="Q22" i="1"/>
  <c r="S22" i="1" s="1"/>
  <c r="K24" i="1"/>
  <c r="R23" i="1" l="1"/>
  <c r="M24" i="1"/>
  <c r="O24" i="1" s="1"/>
  <c r="N24" i="1"/>
  <c r="P24" i="1" s="1"/>
  <c r="Q23" i="1"/>
  <c r="K25" i="1"/>
  <c r="S23" i="1" l="1"/>
  <c r="R24" i="1"/>
  <c r="M25" i="1"/>
  <c r="O25" i="1" s="1"/>
  <c r="N25" i="1"/>
  <c r="P25" i="1" s="1"/>
  <c r="Q24" i="1"/>
  <c r="S24" i="1" s="1"/>
  <c r="K26" i="1"/>
  <c r="R25" i="1" l="1"/>
  <c r="M26" i="1"/>
  <c r="O26" i="1" s="1"/>
  <c r="N26" i="1"/>
  <c r="P26" i="1" s="1"/>
  <c r="Q25" i="1"/>
  <c r="S25" i="1" s="1"/>
  <c r="K27" i="1"/>
  <c r="R26" i="1" l="1"/>
  <c r="M27" i="1"/>
  <c r="O27" i="1" s="1"/>
  <c r="N27" i="1"/>
  <c r="P27" i="1" s="1"/>
  <c r="Q26" i="1"/>
  <c r="S26" i="1" s="1"/>
  <c r="K28" i="1"/>
  <c r="R27" i="1" l="1"/>
  <c r="M28" i="1"/>
  <c r="O28" i="1" s="1"/>
  <c r="N28" i="1"/>
  <c r="P28" i="1" s="1"/>
  <c r="Q27" i="1"/>
  <c r="S27" i="1" s="1"/>
  <c r="K29" i="1"/>
  <c r="M29" i="1" l="1"/>
  <c r="O29" i="1" s="1"/>
  <c r="N29" i="1"/>
  <c r="P29" i="1" s="1"/>
  <c r="R28" i="1"/>
  <c r="Q28" i="1"/>
  <c r="K30" i="1"/>
  <c r="S28" i="1" l="1"/>
  <c r="R29" i="1"/>
  <c r="N30" i="1"/>
  <c r="P30" i="1" s="1"/>
  <c r="M30" i="1"/>
  <c r="O30" i="1" s="1"/>
  <c r="Q29" i="1"/>
  <c r="S29" i="1" s="1"/>
  <c r="K31" i="1"/>
  <c r="R30" i="1" l="1"/>
  <c r="M31" i="1"/>
  <c r="O31" i="1" s="1"/>
  <c r="N31" i="1"/>
  <c r="P31" i="1" s="1"/>
  <c r="Q30" i="1"/>
  <c r="S30" i="1" s="1"/>
  <c r="K32" i="1"/>
  <c r="R31" i="1" l="1"/>
  <c r="M32" i="1"/>
  <c r="O32" i="1" s="1"/>
  <c r="N32" i="1"/>
  <c r="P32" i="1" s="1"/>
  <c r="Q31" i="1"/>
  <c r="U3" i="1"/>
  <c r="S31" i="1" l="1"/>
  <c r="R32" i="1"/>
  <c r="X3" i="1"/>
  <c r="Z3" i="1" s="1"/>
  <c r="W3" i="1"/>
  <c r="Y3" i="1" s="1"/>
  <c r="Q32" i="1"/>
  <c r="U4" i="1"/>
  <c r="S32" i="1" l="1"/>
  <c r="AB3" i="1"/>
  <c r="X4" i="1"/>
  <c r="Z4" i="1" s="1"/>
  <c r="W4" i="1"/>
  <c r="Y4" i="1" s="1"/>
  <c r="AA3" i="1"/>
  <c r="AC3" i="1" s="1"/>
  <c r="U5" i="1"/>
  <c r="AB4" i="1" l="1"/>
  <c r="X5" i="1"/>
  <c r="Z5" i="1" s="1"/>
  <c r="W5" i="1"/>
  <c r="Y5" i="1" s="1"/>
  <c r="AA4" i="1"/>
  <c r="AC4" i="1" s="1"/>
  <c r="U6" i="1"/>
  <c r="AB5" i="1" l="1"/>
  <c r="W6" i="1"/>
  <c r="Y6" i="1" s="1"/>
  <c r="X6" i="1"/>
  <c r="Z6" i="1" s="1"/>
  <c r="AA5" i="1"/>
  <c r="AC5" i="1" s="1"/>
  <c r="U7" i="1"/>
  <c r="X7" i="1" l="1"/>
  <c r="Z7" i="1" s="1"/>
  <c r="W7" i="1"/>
  <c r="Y7" i="1" s="1"/>
  <c r="AB6" i="1"/>
  <c r="AA6" i="1"/>
  <c r="AC6" i="1" s="1"/>
  <c r="U8" i="1"/>
  <c r="AB7" i="1" l="1"/>
  <c r="W8" i="1"/>
  <c r="Y8" i="1" s="1"/>
  <c r="X8" i="1"/>
  <c r="Z8" i="1" s="1"/>
  <c r="AA7" i="1"/>
  <c r="U9" i="1"/>
  <c r="AC7" i="1" l="1"/>
  <c r="AB8" i="1"/>
  <c r="W9" i="1"/>
  <c r="Y9" i="1" s="1"/>
  <c r="X9" i="1"/>
  <c r="Z9" i="1" s="1"/>
  <c r="AA8" i="1"/>
  <c r="AC8" i="1" s="1"/>
  <c r="U10" i="1"/>
  <c r="AB9" i="1" l="1"/>
  <c r="W10" i="1"/>
  <c r="Y10" i="1" s="1"/>
  <c r="X10" i="1"/>
  <c r="Z10" i="1" s="1"/>
  <c r="AA9" i="1"/>
  <c r="AC9" i="1" s="1"/>
  <c r="U11" i="1"/>
  <c r="W11" i="1" l="1"/>
  <c r="Y11" i="1" s="1"/>
  <c r="X11" i="1"/>
  <c r="Z11" i="1" s="1"/>
  <c r="AB10" i="1"/>
  <c r="AA10" i="1"/>
  <c r="AC10" i="1" s="1"/>
  <c r="U12" i="1"/>
  <c r="W12" i="1" l="1"/>
  <c r="Y12" i="1" s="1"/>
  <c r="X12" i="1"/>
  <c r="Z12" i="1" s="1"/>
  <c r="AB11" i="1"/>
  <c r="AA11" i="1"/>
  <c r="U13" i="1"/>
  <c r="AC11" i="1" l="1"/>
  <c r="W13" i="1"/>
  <c r="Y13" i="1" s="1"/>
  <c r="X13" i="1"/>
  <c r="Z13" i="1" s="1"/>
  <c r="AB12" i="1"/>
  <c r="AA12" i="1"/>
  <c r="U14" i="1"/>
  <c r="AC12" i="1" l="1"/>
  <c r="W14" i="1"/>
  <c r="Y14" i="1" s="1"/>
  <c r="X14" i="1"/>
  <c r="Z14" i="1" s="1"/>
  <c r="AB13" i="1"/>
  <c r="AA13" i="1"/>
  <c r="AC13" i="1" s="1"/>
  <c r="U15" i="1"/>
  <c r="AB14" i="1" l="1"/>
  <c r="X15" i="1"/>
  <c r="Z15" i="1" s="1"/>
  <c r="W15" i="1"/>
  <c r="Y15" i="1" s="1"/>
  <c r="AA14" i="1"/>
  <c r="AC14" i="1" s="1"/>
  <c r="U16" i="1"/>
  <c r="AB15" i="1" l="1"/>
  <c r="W16" i="1"/>
  <c r="Y16" i="1" s="1"/>
  <c r="X16" i="1"/>
  <c r="Z16" i="1" s="1"/>
  <c r="AA15" i="1"/>
  <c r="AC15" i="1" s="1"/>
  <c r="U17" i="1"/>
  <c r="W17" i="1" l="1"/>
  <c r="Y17" i="1" s="1"/>
  <c r="X17" i="1"/>
  <c r="Z17" i="1" s="1"/>
  <c r="AB16" i="1"/>
  <c r="AA16" i="1"/>
  <c r="U18" i="1"/>
  <c r="AC16" i="1" l="1"/>
  <c r="AB17" i="1"/>
  <c r="W18" i="1"/>
  <c r="Y18" i="1" s="1"/>
  <c r="X18" i="1"/>
  <c r="Z18" i="1" s="1"/>
  <c r="AA17" i="1"/>
  <c r="AC17" i="1" s="1"/>
  <c r="U19" i="1"/>
  <c r="AB18" i="1" l="1"/>
  <c r="X19" i="1"/>
  <c r="Z19" i="1" s="1"/>
  <c r="W19" i="1"/>
  <c r="Y19" i="1" s="1"/>
  <c r="AA18" i="1"/>
  <c r="U20" i="1"/>
  <c r="AC18" i="1" l="1"/>
  <c r="AB19" i="1"/>
  <c r="X20" i="1"/>
  <c r="Z20" i="1" s="1"/>
  <c r="W20" i="1"/>
  <c r="Y20" i="1" s="1"/>
  <c r="AA19" i="1"/>
  <c r="AC19" i="1" s="1"/>
  <c r="U21" i="1"/>
  <c r="AB20" i="1" l="1"/>
  <c r="W21" i="1"/>
  <c r="Y21" i="1" s="1"/>
  <c r="X21" i="1"/>
  <c r="Z21" i="1" s="1"/>
  <c r="AA20" i="1"/>
  <c r="AC20" i="1" s="1"/>
  <c r="U22" i="1"/>
  <c r="X22" i="1" l="1"/>
  <c r="Z22" i="1" s="1"/>
  <c r="W22" i="1"/>
  <c r="Y22" i="1" s="1"/>
  <c r="AB21" i="1"/>
  <c r="AA21" i="1"/>
  <c r="U23" i="1"/>
  <c r="AC21" i="1" l="1"/>
  <c r="AB22" i="1"/>
  <c r="W23" i="1"/>
  <c r="Y23" i="1" s="1"/>
  <c r="X23" i="1"/>
  <c r="Z23" i="1" s="1"/>
  <c r="AA22" i="1"/>
  <c r="AC22" i="1" s="1"/>
  <c r="U24" i="1"/>
  <c r="X24" i="1" l="1"/>
  <c r="Z24" i="1" s="1"/>
  <c r="W24" i="1"/>
  <c r="Y24" i="1" s="1"/>
  <c r="AB23" i="1"/>
  <c r="AA23" i="1"/>
  <c r="U25" i="1"/>
  <c r="AC23" i="1" l="1"/>
  <c r="AB24" i="1"/>
  <c r="W25" i="1"/>
  <c r="Y25" i="1" s="1"/>
  <c r="X25" i="1"/>
  <c r="Z25" i="1" s="1"/>
  <c r="AA24" i="1"/>
  <c r="AC24" i="1" s="1"/>
  <c r="U26" i="1"/>
  <c r="AB25" i="1" l="1"/>
  <c r="X26" i="1"/>
  <c r="Z26" i="1" s="1"/>
  <c r="W26" i="1"/>
  <c r="Y26" i="1" s="1"/>
  <c r="AA25" i="1"/>
  <c r="AC25" i="1" s="1"/>
  <c r="U27" i="1"/>
  <c r="AB26" i="1" l="1"/>
  <c r="W27" i="1"/>
  <c r="Y27" i="1" s="1"/>
  <c r="X27" i="1"/>
  <c r="Z27" i="1" s="1"/>
  <c r="AA26" i="1"/>
  <c r="AC26" i="1" s="1"/>
  <c r="U28" i="1"/>
  <c r="AB27" i="1" l="1"/>
  <c r="W28" i="1"/>
  <c r="Y28" i="1" s="1"/>
  <c r="X28" i="1"/>
  <c r="Z28" i="1" s="1"/>
  <c r="AA27" i="1"/>
  <c r="AC27" i="1" s="1"/>
  <c r="U29" i="1"/>
  <c r="AB28" i="1" l="1"/>
  <c r="X29" i="1"/>
  <c r="Z29" i="1" s="1"/>
  <c r="W29" i="1"/>
  <c r="Y29" i="1" s="1"/>
  <c r="AA28" i="1"/>
  <c r="AC28" i="1" s="1"/>
  <c r="U30" i="1"/>
  <c r="AB29" i="1" l="1"/>
  <c r="W30" i="1"/>
  <c r="Y30" i="1" s="1"/>
  <c r="X30" i="1"/>
  <c r="Z30" i="1" s="1"/>
  <c r="AA29" i="1"/>
  <c r="AC29" i="1" s="1"/>
  <c r="U31" i="1"/>
  <c r="AB30" i="1" l="1"/>
  <c r="W31" i="1"/>
  <c r="Y31" i="1" s="1"/>
  <c r="X31" i="1"/>
  <c r="Z31" i="1" s="1"/>
  <c r="AA30" i="1"/>
  <c r="AC30" i="1" s="1"/>
  <c r="U32" i="1"/>
  <c r="X32" i="1" l="1"/>
  <c r="Z32" i="1" s="1"/>
  <c r="W32" i="1"/>
  <c r="Y32" i="1" s="1"/>
  <c r="AB31" i="1"/>
  <c r="AA31" i="1"/>
  <c r="AC31" i="1" s="1"/>
  <c r="AE3" i="1"/>
  <c r="AB32" i="1" l="1"/>
  <c r="AH3" i="1"/>
  <c r="AJ3" i="1" s="1"/>
  <c r="AG3" i="1"/>
  <c r="AI3" i="1" s="1"/>
  <c r="AA32" i="1"/>
  <c r="AC32" i="1" s="1"/>
  <c r="AE4" i="1"/>
  <c r="AG4" i="1" l="1"/>
  <c r="AI4" i="1" s="1"/>
  <c r="AH4" i="1"/>
  <c r="AJ4" i="1" s="1"/>
  <c r="AL3" i="1"/>
  <c r="AK3" i="1"/>
  <c r="AE5" i="1"/>
  <c r="AM3" i="1" l="1"/>
  <c r="AG5" i="1"/>
  <c r="AI5" i="1" s="1"/>
  <c r="AH5" i="1"/>
  <c r="AJ5" i="1" s="1"/>
  <c r="AL4" i="1"/>
  <c r="AK4" i="1"/>
  <c r="AM4" i="1" s="1"/>
  <c r="AE6" i="1"/>
  <c r="AL5" i="1" l="1"/>
  <c r="AG6" i="1"/>
  <c r="AI6" i="1" s="1"/>
  <c r="AH6" i="1"/>
  <c r="AJ6" i="1" s="1"/>
  <c r="AK5" i="1"/>
  <c r="AM5" i="1" s="1"/>
  <c r="AE7" i="1"/>
  <c r="AL6" i="1" l="1"/>
  <c r="AG7" i="1"/>
  <c r="AI7" i="1" s="1"/>
  <c r="AH7" i="1"/>
  <c r="AJ7" i="1" s="1"/>
  <c r="AK6" i="1"/>
  <c r="AM6" i="1" s="1"/>
  <c r="AE8" i="1"/>
  <c r="AH8" i="1" l="1"/>
  <c r="AJ8" i="1" s="1"/>
  <c r="AG8" i="1"/>
  <c r="AI8" i="1" s="1"/>
  <c r="AL7" i="1"/>
  <c r="AK7" i="1"/>
  <c r="AE9" i="1"/>
  <c r="AM7" i="1" l="1"/>
  <c r="AL8" i="1"/>
  <c r="AG9" i="1"/>
  <c r="AI9" i="1" s="1"/>
  <c r="AH9" i="1"/>
  <c r="AJ9" i="1" s="1"/>
  <c r="AK8" i="1"/>
  <c r="AM8" i="1" s="1"/>
  <c r="AE10" i="1"/>
  <c r="AH10" i="1" l="1"/>
  <c r="AJ10" i="1" s="1"/>
  <c r="AG10" i="1"/>
  <c r="AI10" i="1" s="1"/>
  <c r="AL9" i="1"/>
  <c r="AK9" i="1"/>
  <c r="AE11" i="1"/>
  <c r="AM9" i="1" l="1"/>
  <c r="AL10" i="1"/>
  <c r="AG11" i="1"/>
  <c r="AI11" i="1" s="1"/>
  <c r="AH11" i="1"/>
  <c r="AJ11" i="1" s="1"/>
  <c r="AK10" i="1"/>
  <c r="AM10" i="1" s="1"/>
  <c r="AE12" i="1"/>
  <c r="AH12" i="1" l="1"/>
  <c r="AJ12" i="1" s="1"/>
  <c r="AG12" i="1"/>
  <c r="AI12" i="1" s="1"/>
  <c r="AL11" i="1"/>
  <c r="AK11" i="1"/>
  <c r="AE13" i="1"/>
  <c r="AM11" i="1" l="1"/>
  <c r="AL12" i="1"/>
  <c r="AG13" i="1"/>
  <c r="AI13" i="1" s="1"/>
  <c r="AH13" i="1"/>
  <c r="AJ13" i="1" s="1"/>
  <c r="AK12" i="1"/>
  <c r="AM12" i="1" s="1"/>
  <c r="AE14" i="1"/>
  <c r="AL13" i="1" l="1"/>
  <c r="AG14" i="1"/>
  <c r="AI14" i="1" s="1"/>
  <c r="AH14" i="1"/>
  <c r="AJ14" i="1" s="1"/>
  <c r="AK13" i="1"/>
  <c r="AM13" i="1" s="1"/>
  <c r="AE15" i="1"/>
  <c r="AG15" i="1" l="1"/>
  <c r="AI15" i="1" s="1"/>
  <c r="AH15" i="1"/>
  <c r="AJ15" i="1" s="1"/>
  <c r="AL14" i="1"/>
  <c r="AK14" i="1"/>
  <c r="AE16" i="1"/>
  <c r="AM14" i="1" l="1"/>
  <c r="AG16" i="1"/>
  <c r="AI16" i="1" s="1"/>
  <c r="AH16" i="1"/>
  <c r="AJ16" i="1" s="1"/>
  <c r="AL15" i="1"/>
  <c r="AK15" i="1"/>
  <c r="AE17" i="1"/>
  <c r="AL16" i="1" l="1"/>
  <c r="AG17" i="1"/>
  <c r="AI17" i="1" s="1"/>
  <c r="AH17" i="1"/>
  <c r="AJ17" i="1" s="1"/>
  <c r="AM15" i="1"/>
  <c r="AK16" i="1"/>
  <c r="AE18" i="1"/>
  <c r="AM16" i="1" l="1"/>
  <c r="AL17" i="1"/>
  <c r="AG18" i="1"/>
  <c r="AI18" i="1" s="1"/>
  <c r="AH18" i="1"/>
  <c r="AJ18" i="1" s="1"/>
  <c r="AK17" i="1"/>
  <c r="AM17" i="1" s="1"/>
  <c r="AE19" i="1"/>
  <c r="AL18" i="1" l="1"/>
  <c r="AH19" i="1"/>
  <c r="AJ19" i="1" s="1"/>
  <c r="AG19" i="1"/>
  <c r="AI19" i="1" s="1"/>
  <c r="AK18" i="1"/>
  <c r="AM18" i="1" s="1"/>
  <c r="AE20" i="1"/>
  <c r="AL19" i="1" l="1"/>
  <c r="AG20" i="1"/>
  <c r="AI20" i="1" s="1"/>
  <c r="AH20" i="1"/>
  <c r="AJ20" i="1" s="1"/>
  <c r="AK19" i="1"/>
  <c r="AM19" i="1" s="1"/>
  <c r="AE21" i="1"/>
  <c r="AL20" i="1" l="1"/>
  <c r="AG21" i="1"/>
  <c r="AI21" i="1" s="1"/>
  <c r="AH21" i="1"/>
  <c r="AJ21" i="1" s="1"/>
  <c r="AK20" i="1"/>
  <c r="AM20" i="1" s="1"/>
  <c r="AE22" i="1"/>
  <c r="AG22" i="1" l="1"/>
  <c r="AI22" i="1" s="1"/>
  <c r="AH22" i="1"/>
  <c r="AJ22" i="1" s="1"/>
  <c r="AL21" i="1"/>
  <c r="AK21" i="1"/>
  <c r="AE23" i="1"/>
  <c r="AM21" i="1" l="1"/>
  <c r="AL22" i="1"/>
  <c r="AH23" i="1"/>
  <c r="AJ23" i="1" s="1"/>
  <c r="AG23" i="1"/>
  <c r="AI23" i="1" s="1"/>
  <c r="AK22" i="1"/>
  <c r="AM22" i="1" s="1"/>
  <c r="AE24" i="1"/>
  <c r="AL23" i="1" l="1"/>
  <c r="AG24" i="1"/>
  <c r="AI24" i="1" s="1"/>
  <c r="AH24" i="1"/>
  <c r="AJ24" i="1" s="1"/>
  <c r="AK23" i="1"/>
  <c r="AM23" i="1" s="1"/>
  <c r="AE25" i="1"/>
  <c r="AL24" i="1" l="1"/>
  <c r="AG25" i="1"/>
  <c r="AI25" i="1" s="1"/>
  <c r="AH25" i="1"/>
  <c r="AJ25" i="1" s="1"/>
  <c r="AK24" i="1"/>
  <c r="AM24" i="1" s="1"/>
  <c r="AE26" i="1"/>
  <c r="AL25" i="1" l="1"/>
  <c r="AH26" i="1"/>
  <c r="AJ26" i="1" s="1"/>
  <c r="AG26" i="1"/>
  <c r="AI26" i="1" s="1"/>
  <c r="AK25" i="1"/>
  <c r="AM25" i="1" s="1"/>
  <c r="AE27" i="1"/>
  <c r="AL26" i="1" l="1"/>
  <c r="AG27" i="1"/>
  <c r="AI27" i="1" s="1"/>
  <c r="AH27" i="1"/>
  <c r="AJ27" i="1" s="1"/>
  <c r="AK26" i="1"/>
  <c r="AM26" i="1" s="1"/>
  <c r="AE28" i="1"/>
  <c r="AL27" i="1" l="1"/>
  <c r="AH28" i="1"/>
  <c r="AJ28" i="1" s="1"/>
  <c r="AG28" i="1"/>
  <c r="AI28" i="1" s="1"/>
  <c r="AK27" i="1"/>
  <c r="AM27" i="1" s="1"/>
  <c r="AE29" i="1"/>
  <c r="AL28" i="1" l="1"/>
  <c r="AG29" i="1"/>
  <c r="AI29" i="1" s="1"/>
  <c r="AH29" i="1"/>
  <c r="AJ29" i="1" s="1"/>
  <c r="AK28" i="1"/>
  <c r="AM28" i="1" s="1"/>
  <c r="AE30" i="1"/>
  <c r="AL29" i="1" l="1"/>
  <c r="AH30" i="1"/>
  <c r="AJ30" i="1" s="1"/>
  <c r="AG30" i="1"/>
  <c r="AI30" i="1" s="1"/>
  <c r="AK29" i="1"/>
  <c r="AM29" i="1" s="1"/>
  <c r="AE31" i="1"/>
  <c r="AL30" i="1" l="1"/>
  <c r="AG31" i="1"/>
  <c r="AI31" i="1" s="1"/>
  <c r="AH31" i="1"/>
  <c r="AJ31" i="1" s="1"/>
  <c r="AK30" i="1"/>
  <c r="AM30" i="1" s="1"/>
  <c r="AE32" i="1"/>
  <c r="AL31" i="1" l="1"/>
  <c r="AG32" i="1"/>
  <c r="AI32" i="1" s="1"/>
  <c r="AH32" i="1"/>
  <c r="AJ32" i="1" s="1"/>
  <c r="AK31" i="1"/>
  <c r="AM31" i="1" s="1"/>
  <c r="AO3" i="1"/>
  <c r="AR3" i="1" l="1"/>
  <c r="AT3" i="1" s="1"/>
  <c r="AQ3" i="1"/>
  <c r="AS3" i="1" s="1"/>
  <c r="AL32" i="1"/>
  <c r="AK32" i="1"/>
  <c r="AM32" i="1" s="1"/>
  <c r="AO4" i="1"/>
  <c r="AV3" i="1" l="1"/>
  <c r="AQ4" i="1"/>
  <c r="AS4" i="1" s="1"/>
  <c r="AR4" i="1"/>
  <c r="AT4" i="1" s="1"/>
  <c r="AU3" i="1"/>
  <c r="AW3" i="1" s="1"/>
  <c r="AO5" i="1"/>
  <c r="AV4" i="1" l="1"/>
  <c r="AQ5" i="1"/>
  <c r="AS5" i="1" s="1"/>
  <c r="AR5" i="1"/>
  <c r="AT5" i="1" s="1"/>
  <c r="AU4" i="1"/>
  <c r="AW4" i="1" s="1"/>
  <c r="AO6" i="1"/>
  <c r="AQ6" i="1" l="1"/>
  <c r="AS6" i="1" s="1"/>
  <c r="AR6" i="1"/>
  <c r="AT6" i="1" s="1"/>
  <c r="AV5" i="1"/>
  <c r="AU5" i="1"/>
  <c r="AO7" i="1"/>
  <c r="AW5" i="1" l="1"/>
  <c r="AV6" i="1"/>
  <c r="AQ7" i="1"/>
  <c r="AS7" i="1" s="1"/>
  <c r="AR7" i="1"/>
  <c r="AT7" i="1" s="1"/>
  <c r="AU6" i="1"/>
  <c r="AW6" i="1" s="1"/>
  <c r="AO8" i="1"/>
  <c r="AQ8" i="1" l="1"/>
  <c r="AS8" i="1" s="1"/>
  <c r="AR8" i="1"/>
  <c r="AT8" i="1" s="1"/>
  <c r="AV7" i="1"/>
  <c r="AU7" i="1"/>
  <c r="AO9" i="1"/>
  <c r="AW7" i="1" l="1"/>
  <c r="AV8" i="1"/>
  <c r="AR9" i="1"/>
  <c r="AT9" i="1" s="1"/>
  <c r="AQ9" i="1"/>
  <c r="AS9" i="1" s="1"/>
  <c r="AU8" i="1"/>
  <c r="AW8" i="1" s="1"/>
  <c r="AO10" i="1"/>
  <c r="AV9" i="1" l="1"/>
  <c r="AQ10" i="1"/>
  <c r="AS10" i="1" s="1"/>
  <c r="AR10" i="1"/>
  <c r="AT10" i="1" s="1"/>
  <c r="AU9" i="1"/>
  <c r="AW9" i="1" s="1"/>
  <c r="AO11" i="1"/>
  <c r="AQ11" i="1" l="1"/>
  <c r="AS11" i="1" s="1"/>
  <c r="AR11" i="1"/>
  <c r="AT11" i="1" s="1"/>
  <c r="AV10" i="1"/>
  <c r="AU10" i="1"/>
  <c r="AO12" i="1"/>
  <c r="AW10" i="1" l="1"/>
  <c r="AV11" i="1"/>
  <c r="AQ12" i="1"/>
  <c r="AS12" i="1" s="1"/>
  <c r="AR12" i="1"/>
  <c r="AT12" i="1" s="1"/>
  <c r="AU11" i="1"/>
  <c r="AW11" i="1" s="1"/>
  <c r="AO13" i="1"/>
  <c r="AV12" i="1" l="1"/>
  <c r="AQ13" i="1"/>
  <c r="AS13" i="1" s="1"/>
  <c r="AR13" i="1"/>
  <c r="AT13" i="1" s="1"/>
  <c r="AU12" i="1"/>
  <c r="AW12" i="1" s="1"/>
  <c r="AO14" i="1"/>
  <c r="AV13" i="1" l="1"/>
  <c r="AQ14" i="1"/>
  <c r="AS14" i="1" s="1"/>
  <c r="AR14" i="1"/>
  <c r="AT14" i="1" s="1"/>
  <c r="AU13" i="1"/>
  <c r="AW13" i="1" s="1"/>
  <c r="AO15" i="1"/>
  <c r="AR15" i="1" l="1"/>
  <c r="AT15" i="1" s="1"/>
  <c r="AQ15" i="1"/>
  <c r="AS15" i="1" s="1"/>
  <c r="AV14" i="1"/>
  <c r="AU14" i="1"/>
  <c r="AO16" i="1"/>
  <c r="AW14" i="1" l="1"/>
  <c r="AV15" i="1"/>
  <c r="AQ16" i="1"/>
  <c r="AS16" i="1" s="1"/>
  <c r="AR16" i="1"/>
  <c r="AT16" i="1" s="1"/>
  <c r="AU15" i="1"/>
  <c r="AW15" i="1" s="1"/>
  <c r="AO17" i="1"/>
  <c r="AV16" i="1" l="1"/>
  <c r="AQ17" i="1"/>
  <c r="AS17" i="1" s="1"/>
  <c r="AR17" i="1"/>
  <c r="AT17" i="1" s="1"/>
  <c r="AU16" i="1"/>
  <c r="AW16" i="1" s="1"/>
  <c r="AO18" i="1"/>
  <c r="AV17" i="1" l="1"/>
  <c r="AR18" i="1"/>
  <c r="AT18" i="1" s="1"/>
  <c r="AQ18" i="1"/>
  <c r="AS18" i="1" s="1"/>
  <c r="AU17" i="1"/>
  <c r="AW17" i="1" s="1"/>
  <c r="AO19" i="1"/>
  <c r="AV18" i="1" l="1"/>
  <c r="AQ19" i="1"/>
  <c r="AS19" i="1" s="1"/>
  <c r="AR19" i="1"/>
  <c r="AT19" i="1" s="1"/>
  <c r="AU18" i="1"/>
  <c r="AW18" i="1" s="1"/>
  <c r="AO20" i="1"/>
  <c r="AV19" i="1" l="1"/>
  <c r="AQ20" i="1"/>
  <c r="AS20" i="1" s="1"/>
  <c r="AR20" i="1"/>
  <c r="AT20" i="1" s="1"/>
  <c r="AU19" i="1"/>
  <c r="AW19" i="1" s="1"/>
  <c r="AO21" i="1"/>
  <c r="AV20" i="1" l="1"/>
  <c r="AQ21" i="1"/>
  <c r="AS21" i="1" s="1"/>
  <c r="AR21" i="1"/>
  <c r="AT21" i="1" s="1"/>
  <c r="AU20" i="1"/>
  <c r="AW20" i="1" s="1"/>
  <c r="AO22" i="1"/>
  <c r="AV21" i="1" l="1"/>
  <c r="AQ22" i="1"/>
  <c r="AS22" i="1" s="1"/>
  <c r="AR22" i="1"/>
  <c r="AT22" i="1" s="1"/>
  <c r="AU21" i="1"/>
  <c r="AO23" i="1"/>
  <c r="AW21" i="1" l="1"/>
  <c r="AV22" i="1"/>
  <c r="AQ23" i="1"/>
  <c r="AS23" i="1" s="1"/>
  <c r="AR23" i="1"/>
  <c r="AT23" i="1" s="1"/>
  <c r="AU22" i="1"/>
  <c r="AW22" i="1" s="1"/>
  <c r="AO24" i="1"/>
  <c r="AV23" i="1" l="1"/>
  <c r="AQ24" i="1"/>
  <c r="AS24" i="1" s="1"/>
  <c r="AR24" i="1"/>
  <c r="AT24" i="1" s="1"/>
  <c r="AU23" i="1"/>
  <c r="AW23" i="1" s="1"/>
  <c r="AO25" i="1"/>
  <c r="AV24" i="1" l="1"/>
  <c r="AR25" i="1"/>
  <c r="AT25" i="1" s="1"/>
  <c r="AQ25" i="1"/>
  <c r="AS25" i="1" s="1"/>
  <c r="AU24" i="1"/>
  <c r="AW24" i="1" s="1"/>
  <c r="AO26" i="1"/>
  <c r="AV25" i="1" l="1"/>
  <c r="AQ26" i="1"/>
  <c r="AS26" i="1" s="1"/>
  <c r="AR26" i="1"/>
  <c r="AT26" i="1" s="1"/>
  <c r="AU25" i="1"/>
  <c r="AO27" i="1"/>
  <c r="AW25" i="1" l="1"/>
  <c r="AV26" i="1"/>
  <c r="AQ27" i="1"/>
  <c r="AS27" i="1" s="1"/>
  <c r="AR27" i="1"/>
  <c r="AT27" i="1" s="1"/>
  <c r="AU26" i="1"/>
  <c r="AW26" i="1" s="1"/>
  <c r="AO28" i="1"/>
  <c r="AV27" i="1" l="1"/>
  <c r="AQ28" i="1"/>
  <c r="AS28" i="1" s="1"/>
  <c r="AR28" i="1"/>
  <c r="AT28" i="1" s="1"/>
  <c r="AU27" i="1"/>
  <c r="AW27" i="1" s="1"/>
  <c r="AO29" i="1"/>
  <c r="AV28" i="1" l="1"/>
  <c r="AR29" i="1"/>
  <c r="AT29" i="1" s="1"/>
  <c r="AQ29" i="1"/>
  <c r="AS29" i="1" s="1"/>
  <c r="AU28" i="1"/>
  <c r="AW28" i="1" s="1"/>
  <c r="AO30" i="1"/>
  <c r="AV29" i="1" l="1"/>
  <c r="AQ30" i="1"/>
  <c r="AS30" i="1" s="1"/>
  <c r="AR30" i="1"/>
  <c r="AT30" i="1" s="1"/>
  <c r="AU29" i="1"/>
  <c r="AW29" i="1" s="1"/>
  <c r="AO31" i="1"/>
  <c r="AV30" i="1" l="1"/>
  <c r="AR31" i="1"/>
  <c r="AT31" i="1" s="1"/>
  <c r="AQ31" i="1"/>
  <c r="AS31" i="1" s="1"/>
  <c r="AU30" i="1"/>
  <c r="AW30" i="1" s="1"/>
  <c r="AO32" i="1"/>
  <c r="AV31" i="1" l="1"/>
  <c r="AQ32" i="1"/>
  <c r="AS32" i="1" s="1"/>
  <c r="AR32" i="1"/>
  <c r="AT32" i="1" s="1"/>
  <c r="AU31" i="1"/>
  <c r="AW31" i="1" s="1"/>
  <c r="AV32" i="1" l="1"/>
  <c r="AU32" i="1"/>
  <c r="E10" i="1"/>
  <c r="G10" i="1" s="1"/>
  <c r="I10" i="1" s="1"/>
  <c r="AW32" i="1" l="1"/>
</calcChain>
</file>

<file path=xl/sharedStrings.xml><?xml version="1.0" encoding="utf-8"?>
<sst xmlns="http://schemas.openxmlformats.org/spreadsheetml/2006/main" count="219" uniqueCount="35">
  <si>
    <t>ｍ3</t>
  </si>
  <si>
    <t>ｍ3</t>
    <phoneticPr fontId="2"/>
  </si>
  <si>
    <t>合計</t>
    <rPh sb="0" eb="2">
      <t>ゴウケイ</t>
    </rPh>
    <phoneticPr fontId="2"/>
  </si>
  <si>
    <t>消費税</t>
    <rPh sb="0" eb="3">
      <t>ショウヒゼイ</t>
    </rPh>
    <phoneticPr fontId="2"/>
  </si>
  <si>
    <t>下水道</t>
    <rPh sb="0" eb="3">
      <t>ゲスイドウ</t>
    </rPh>
    <phoneticPr fontId="2"/>
  </si>
  <si>
    <t>上水道</t>
    <rPh sb="0" eb="3">
      <t>ジョウスイドウ</t>
    </rPh>
    <phoneticPr fontId="2"/>
  </si>
  <si>
    <t>使用量</t>
    <rPh sb="0" eb="3">
      <t>シヨウリョウ</t>
    </rPh>
    <phoneticPr fontId="2"/>
  </si>
  <si>
    <t>家庭用</t>
    <rPh sb="0" eb="3">
      <t>カテイヨウ</t>
    </rPh>
    <phoneticPr fontId="2"/>
  </si>
  <si>
    <t>営業用</t>
    <rPh sb="0" eb="3">
      <t>エイギョウヨウ</t>
    </rPh>
    <phoneticPr fontId="2"/>
  </si>
  <si>
    <t>官公署用</t>
    <rPh sb="0" eb="2">
      <t>カンコウ</t>
    </rPh>
    <rPh sb="2" eb="3">
      <t>ショ</t>
    </rPh>
    <rPh sb="3" eb="4">
      <t>ヨウ</t>
    </rPh>
    <phoneticPr fontId="2"/>
  </si>
  <si>
    <t>水道料金</t>
    <rPh sb="0" eb="2">
      <t>スイドウ</t>
    </rPh>
    <rPh sb="2" eb="4">
      <t>リョウキン</t>
    </rPh>
    <phoneticPr fontId="2"/>
  </si>
  <si>
    <t>下水道料金</t>
    <rPh sb="0" eb="3">
      <t>ゲスイドウ</t>
    </rPh>
    <rPh sb="3" eb="5">
      <t>リョウキン</t>
    </rPh>
    <phoneticPr fontId="2"/>
  </si>
  <si>
    <t>基本料金</t>
    <rPh sb="0" eb="2">
      <t>キホン</t>
    </rPh>
    <rPh sb="2" eb="4">
      <t>リョウキン</t>
    </rPh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</si>
  <si>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</si>
  <si>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</si>
  <si>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</si>
  <si>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</si>
  <si>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</si>
  <si>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</si>
  <si>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</si>
  <si>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</si>
  <si>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</si>
  <si>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</si>
  <si>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</si>
  <si>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</si>
  <si>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</si>
  <si>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水量選択↓</t>
    <phoneticPr fontId="2"/>
  </si>
  <si>
    <t>用途選択↓</t>
    <rPh sb="0" eb="2">
      <t>ヨウト</t>
    </rPh>
    <rPh sb="2" eb="4">
      <t>センタク</t>
    </rPh>
    <phoneticPr fontId="2"/>
  </si>
  <si>
    <t>下水道有</t>
  </si>
  <si>
    <t>下水道有無選択→</t>
    <rPh sb="0" eb="3">
      <t>ゲスイドウ</t>
    </rPh>
    <rPh sb="3" eb="5">
      <t>ウム</t>
    </rPh>
    <rPh sb="5" eb="7">
      <t>センタク</t>
    </rPh>
    <phoneticPr fontId="2"/>
  </si>
  <si>
    <t>（令和７年５月分より）</t>
    <phoneticPr fontId="2"/>
  </si>
  <si>
    <t>（税込み）</t>
    <rPh sb="1" eb="3">
      <t>ゼイコ</t>
    </rPh>
    <phoneticPr fontId="2"/>
  </si>
  <si>
    <t>臨時用</t>
    <rPh sb="0" eb="2">
      <t>リンジ</t>
    </rPh>
    <rPh sb="2" eb="3">
      <t>ヨウ</t>
    </rPh>
    <phoneticPr fontId="2"/>
  </si>
  <si>
    <t>うるま市
（基本料金125円減免後）
家庭用・営業用・官公署用・臨時用</t>
    <rPh sb="3" eb="4">
      <t>シ</t>
    </rPh>
    <rPh sb="6" eb="10">
      <t>キホンリョウキン</t>
    </rPh>
    <rPh sb="13" eb="14">
      <t>エン</t>
    </rPh>
    <rPh sb="14" eb="16">
      <t>ゲンメン</t>
    </rPh>
    <rPh sb="16" eb="17">
      <t>ゴ</t>
    </rPh>
    <rPh sb="19" eb="22">
      <t>カテイヨウ</t>
    </rPh>
    <rPh sb="23" eb="26">
      <t>エイギョウヨウ</t>
    </rPh>
    <rPh sb="27" eb="31">
      <t>カンコウショヨウ</t>
    </rPh>
    <rPh sb="32" eb="35">
      <t>リンジヨウ</t>
    </rPh>
    <phoneticPr fontId="2"/>
  </si>
  <si>
    <t>家庭用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</si>
</sst>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General&quot;㎥～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24"/>
      <color rgb="FFFF0000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sz val="2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38" fontId="5" fillId="0" borderId="1" xfId="1" applyFont="1" applyBorder="1" applyAlignment="1" applyProtection="1">
      <alignment vertical="center" shrinkToFit="1"/>
      <protection hidden="1"/>
    </xf>
    <xf numFmtId="0" fontId="5" fillId="0" borderId="3" xfId="0" applyFont="1" applyBorder="1" applyAlignment="1" applyProtection="1">
      <alignment vertical="center" shrinkToFit="1"/>
      <protection hidden="1"/>
    </xf>
    <xf numFmtId="38" fontId="5" fillId="0" borderId="0" xfId="1" applyFont="1" applyAlignment="1" applyProtection="1">
      <alignment vertical="center" shrinkToFit="1"/>
      <protection hidden="1"/>
    </xf>
    <xf numFmtId="0" fontId="3" fillId="0" borderId="0" xfId="0" applyFont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0" applyFont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5" fillId="0" borderId="0" xfId="0" applyFont="1" applyAlignment="1" applyProtection="1">
      <alignment vertical="center" shrinkToFit="1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0" fillId="0" borderId="0" xfId="0" applyProtection="1">
      <alignment vertical="center"/>
      <protection hidden="1"/>
    </xf>
    <xf numFmtId="176" fontId="5" fillId="0" borderId="4" xfId="0" applyNumberFormat="1" applyFont="1" applyBorder="1" applyAlignment="1" applyProtection="1">
      <alignment vertical="center" shrinkToFit="1"/>
      <protection hidden="1"/>
    </xf>
    <xf numFmtId="0" fontId="0" fillId="0" borderId="1" xfId="0" applyBorder="1" applyAlignment="1" applyProtection="1">
      <alignment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176" fontId="5" fillId="0" borderId="4" xfId="0" applyNumberFormat="1" applyFont="1" applyBorder="1" applyAlignment="1" applyProtection="1">
      <alignment horizontal="right" vertical="center" shrinkToFit="1"/>
      <protection hidden="1"/>
    </xf>
    <xf numFmtId="0" fontId="6" fillId="0" borderId="0" xfId="0" applyFont="1" applyAlignment="1" applyProtection="1">
      <alignment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6" fillId="0" borderId="25" xfId="0" applyFont="1" applyBorder="1" applyAlignment="1" applyProtection="1">
      <alignment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7" fillId="2" borderId="16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6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7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8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19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0" xfId="0" applyNumberFormat="1" applyFont="1" applyFill="1" applyBorder="1" applyAlignment="1" applyProtection="1">
      <alignment horizontal="center" vertical="center" shrinkToFit="1"/>
      <protection locked="0" hidden="1"/>
    </xf>
    <xf numFmtId="177" fontId="7" fillId="2" borderId="21" xfId="0" applyNumberFormat="1" applyFont="1" applyFill="1" applyBorder="1" applyAlignment="1" applyProtection="1">
      <alignment horizontal="center" vertical="center" shrinkToFit="1"/>
      <protection locked="0" hidden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 shrinkToFit="1"/>
      <protection hidden="1"/>
    </xf>
    <xf numFmtId="0" fontId="11" fillId="0" borderId="24" xfId="0" applyFont="1" applyBorder="1" applyAlignment="1" applyProtection="1">
      <alignment horizontal="center" wrapText="1" shrinkToFit="1"/>
      <protection hidden="1"/>
    </xf>
    <xf numFmtId="0" fontId="11" fillId="0" borderId="25" xfId="0" applyFont="1" applyBorder="1" applyAlignment="1" applyProtection="1">
      <alignment horizontal="center" wrapText="1" shrinkToFit="1"/>
      <protection hidden="1"/>
    </xf>
    <xf numFmtId="0" fontId="6" fillId="2" borderId="24" xfId="0" applyFont="1" applyFill="1" applyBorder="1" applyAlignment="1" applyProtection="1">
      <alignment horizontal="center" shrinkToFit="1"/>
      <protection locked="0" hidden="1"/>
    </xf>
    <xf numFmtId="0" fontId="6" fillId="2" borderId="25" xfId="0" applyFont="1" applyFill="1" applyBorder="1" applyAlignment="1" applyProtection="1">
      <alignment horizontal="center" shrinkToFit="1"/>
      <protection locked="0" hidden="1"/>
    </xf>
    <xf numFmtId="0" fontId="6" fillId="2" borderId="26" xfId="0" applyFont="1" applyFill="1" applyBorder="1" applyAlignment="1" applyProtection="1">
      <alignment horizontal="center" shrinkToFit="1"/>
      <protection locked="0" hidden="1"/>
    </xf>
    <xf numFmtId="0" fontId="6" fillId="0" borderId="2" xfId="0" applyFont="1" applyBorder="1" applyAlignment="1" applyProtection="1">
      <alignment horizontal="left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0" fontId="5" fillId="0" borderId="10" xfId="0" applyFont="1" applyBorder="1" applyAlignment="1" applyProtection="1">
      <alignment horizontal="center" vertical="center" shrinkToFit="1"/>
      <protection hidden="1"/>
    </xf>
    <xf numFmtId="0" fontId="8" fillId="2" borderId="1" xfId="0" applyFont="1" applyFill="1" applyBorder="1" applyAlignment="1" applyProtection="1">
      <alignment horizontal="center" vertical="center" shrinkToFit="1"/>
      <protection locked="0" hidden="1"/>
    </xf>
    <xf numFmtId="0" fontId="8" fillId="2" borderId="4" xfId="0" applyFont="1" applyFill="1" applyBorder="1" applyAlignment="1" applyProtection="1">
      <alignment horizontal="center" vertical="center" shrinkToFit="1"/>
      <protection locked="0" hidden="1"/>
    </xf>
    <xf numFmtId="0" fontId="8" fillId="2" borderId="17" xfId="0" applyFont="1" applyFill="1" applyBorder="1" applyAlignment="1" applyProtection="1">
      <alignment horizontal="center" vertical="center" shrinkToFit="1"/>
      <protection locked="0" hidden="1"/>
    </xf>
    <xf numFmtId="0" fontId="8" fillId="2" borderId="22" xfId="0" applyFont="1" applyFill="1" applyBorder="1" applyAlignment="1" applyProtection="1">
      <alignment horizontal="center" vertical="center" shrinkToFit="1"/>
      <protection locked="0" hidden="1"/>
    </xf>
    <xf numFmtId="0" fontId="8" fillId="2" borderId="27" xfId="0" applyFont="1" applyFill="1" applyBorder="1" applyAlignment="1" applyProtection="1">
      <alignment horizontal="center" vertical="center" shrinkToFit="1"/>
      <protection locked="0" hidden="1"/>
    </xf>
    <xf numFmtId="0" fontId="8" fillId="2" borderId="23" xfId="0" applyFont="1" applyFill="1" applyBorder="1" applyAlignment="1" applyProtection="1">
      <alignment horizontal="center" vertical="center" shrinkToFit="1"/>
      <protection locked="0" hidden="1"/>
    </xf>
    <xf numFmtId="0" fontId="5" fillId="0" borderId="1" xfId="0" applyFont="1" applyBorder="1" applyAlignment="1" applyProtection="1">
      <alignment horizontal="center" vertical="center" shrinkToFit="1"/>
      <protection hidden="1"/>
    </xf>
    <xf numFmtId="0" fontId="9" fillId="0" borderId="5" xfId="0" applyFont="1" applyBorder="1" applyAlignment="1" applyProtection="1">
      <alignment horizontal="center" vertical="center" wrapText="1" shrinkToFit="1"/>
      <protection hidden="1"/>
    </xf>
    <xf numFmtId="0" fontId="9" fillId="0" borderId="6" xfId="0" applyFont="1" applyBorder="1" applyAlignment="1" applyProtection="1">
      <alignment horizontal="center" vertical="center" wrapText="1" shrinkToFit="1"/>
      <protection hidden="1"/>
    </xf>
    <xf numFmtId="0" fontId="9" fillId="0" borderId="7" xfId="0" applyFont="1" applyBorder="1" applyAlignment="1" applyProtection="1">
      <alignment horizontal="center" vertical="center" wrapText="1" shrinkToFit="1"/>
      <protection hidden="1"/>
    </xf>
    <xf numFmtId="0" fontId="9" fillId="0" borderId="8" xfId="0" applyFont="1" applyBorder="1" applyAlignment="1" applyProtection="1">
      <alignment horizontal="center" vertical="center" wrapText="1" shrinkToFit="1"/>
      <protection hidden="1"/>
    </xf>
    <xf numFmtId="0" fontId="9" fillId="0" borderId="0" xfId="0" applyFont="1" applyBorder="1" applyAlignment="1" applyProtection="1">
      <alignment horizontal="center" vertical="center" wrapText="1" shrinkToFit="1"/>
      <protection hidden="1"/>
    </xf>
    <xf numFmtId="0" fontId="9" fillId="0" borderId="9" xfId="0" applyFont="1" applyBorder="1" applyAlignment="1" applyProtection="1">
      <alignment horizontal="center" vertical="center" wrapText="1" shrinkToFit="1"/>
      <protection hidden="1"/>
    </xf>
    <xf numFmtId="0" fontId="10" fillId="0" borderId="11" xfId="0" applyFont="1" applyFill="1" applyBorder="1" applyAlignment="1" applyProtection="1">
      <alignment horizontal="center" vertical="center" wrapText="1" shrinkToFit="1"/>
      <protection hidden="1"/>
    </xf>
    <xf numFmtId="0" fontId="10" fillId="0" borderId="12" xfId="0" applyFont="1" applyFill="1" applyBorder="1" applyAlignment="1" applyProtection="1">
      <alignment horizontal="center" vertical="center" wrapText="1" shrinkToFit="1"/>
      <protection hidden="1"/>
    </xf>
    <xf numFmtId="0" fontId="10" fillId="0" borderId="13" xfId="0" applyFont="1" applyFill="1" applyBorder="1" applyAlignment="1" applyProtection="1">
      <alignment horizontal="center" vertical="center" wrapText="1" shrinkToFit="1"/>
      <protection hidden="1"/>
    </xf>
    <xf numFmtId="0" fontId="10" fillId="0" borderId="14" xfId="0" applyFont="1" applyFill="1" applyBorder="1" applyAlignment="1" applyProtection="1">
      <alignment horizontal="center" vertical="center" wrapText="1" shrinkToFit="1"/>
      <protection hidden="1"/>
    </xf>
    <xf numFmtId="0" fontId="10" fillId="0" borderId="15" xfId="0" applyFont="1" applyFill="1" applyBorder="1" applyAlignment="1" applyProtection="1">
      <alignment horizontal="center" vertical="center" wrapText="1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32"/>
  <sheetViews>
    <sheetView tabSelected="1" view="pageBreakPreview" topLeftCell="B1" zoomScale="55" zoomScaleNormal="55" zoomScaleSheetLayoutView="55" workbookViewId="0">
      <selection activeCell="AC9" sqref="AC9"/>
    </sheetView>
  </sheetViews>
  <sheetFormatPr defaultColWidth="9" defaultRowHeight="18" x14ac:dyDescent="0.55000000000000004"/>
  <cols>
    <col min="1" max="1" width="8.83203125" style="11" customWidth="1"/>
    <col min="2" max="2" width="8.6640625" style="11" customWidth="1"/>
    <col min="3" max="4" width="11" style="11" hidden="1" customWidth="1"/>
    <col min="5" max="6" width="9" style="11" hidden="1" customWidth="1"/>
    <col min="7" max="9" width="10.83203125" style="11" customWidth="1"/>
    <col min="10" max="10" width="1.33203125" style="11" customWidth="1"/>
    <col min="11" max="11" width="8.83203125" style="11" customWidth="1"/>
    <col min="12" max="12" width="7" style="11" bestFit="1" customWidth="1"/>
    <col min="13" max="14" width="11" style="11" hidden="1" customWidth="1"/>
    <col min="15" max="16" width="9" style="11" hidden="1" customWidth="1"/>
    <col min="17" max="19" width="10.83203125" style="11" customWidth="1"/>
    <col min="20" max="20" width="2.08203125" style="11" customWidth="1"/>
    <col min="21" max="21" width="8.83203125" style="11" customWidth="1"/>
    <col min="22" max="22" width="7" style="11" bestFit="1" customWidth="1"/>
    <col min="23" max="23" width="11" style="11" hidden="1" customWidth="1"/>
    <col min="24" max="25" width="9" style="11" hidden="1" customWidth="1"/>
    <col min="26" max="26" width="9.08203125" style="11" hidden="1" customWidth="1"/>
    <col min="27" max="29" width="10.83203125" style="11" customWidth="1"/>
    <col min="30" max="30" width="6.25" style="11" customWidth="1"/>
    <col min="31" max="31" width="8.83203125" style="11" customWidth="1"/>
    <col min="32" max="32" width="7" style="11" bestFit="1" customWidth="1"/>
    <col min="33" max="33" width="11" style="11" hidden="1" customWidth="1"/>
    <col min="34" max="36" width="9" style="11" hidden="1" customWidth="1"/>
    <col min="37" max="39" width="10.83203125" style="11" customWidth="1"/>
    <col min="40" max="40" width="6.25" style="11" customWidth="1"/>
    <col min="41" max="41" width="8.83203125" style="11" customWidth="1"/>
    <col min="42" max="42" width="7" style="11" customWidth="1"/>
    <col min="43" max="43" width="11" style="11" hidden="1" customWidth="1"/>
    <col min="44" max="45" width="9" style="11" hidden="1" customWidth="1"/>
    <col min="46" max="46" width="9.08203125" style="11" hidden="1" customWidth="1"/>
    <col min="47" max="49" width="10.83203125" style="11" customWidth="1"/>
    <col min="50" max="62" width="9" style="11" hidden="1" customWidth="1"/>
    <col min="63" max="64" width="8.58203125" style="11" hidden="1" customWidth="1"/>
    <col min="65" max="65" width="9" style="11" hidden="1" customWidth="1"/>
    <col min="66" max="16384" width="9" style="11"/>
  </cols>
  <sheetData>
    <row r="1" spans="1:65" s="6" customFormat="1" ht="55.5" customHeight="1" thickBot="1" x14ac:dyDescent="1.1499999999999999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5"/>
      <c r="K1" s="39" t="s">
        <v>29</v>
      </c>
      <c r="L1" s="40"/>
      <c r="M1" s="40"/>
      <c r="N1" s="40"/>
      <c r="O1" s="18"/>
      <c r="P1" s="18"/>
      <c r="Q1" s="41" t="s">
        <v>28</v>
      </c>
      <c r="R1" s="42"/>
      <c r="S1" s="42"/>
      <c r="T1" s="43"/>
      <c r="U1" s="16"/>
      <c r="V1" s="16"/>
      <c r="W1" s="16"/>
      <c r="X1" s="16"/>
      <c r="Y1" s="16"/>
      <c r="Z1" s="16"/>
      <c r="AA1" s="16"/>
      <c r="AB1" s="16"/>
      <c r="AU1" s="38" t="s">
        <v>31</v>
      </c>
      <c r="AV1" s="38"/>
      <c r="AW1" s="38"/>
    </row>
    <row r="2" spans="1:65" s="6" customFormat="1" ht="36" customHeight="1" x14ac:dyDescent="0.55000000000000004">
      <c r="A2" s="54" t="s">
        <v>33</v>
      </c>
      <c r="B2" s="55"/>
      <c r="C2" s="55"/>
      <c r="D2" s="55"/>
      <c r="E2" s="55"/>
      <c r="F2" s="55"/>
      <c r="G2" s="55"/>
      <c r="H2" s="55"/>
      <c r="I2" s="56"/>
      <c r="J2" s="5"/>
      <c r="K2" s="46" t="s">
        <v>6</v>
      </c>
      <c r="L2" s="46"/>
      <c r="M2" s="17" t="s">
        <v>5</v>
      </c>
      <c r="N2" s="17" t="s">
        <v>4</v>
      </c>
      <c r="O2" s="17" t="s">
        <v>3</v>
      </c>
      <c r="P2" s="17" t="s">
        <v>3</v>
      </c>
      <c r="Q2" s="19" t="s">
        <v>5</v>
      </c>
      <c r="R2" s="19" t="s">
        <v>4</v>
      </c>
      <c r="S2" s="17" t="s">
        <v>2</v>
      </c>
      <c r="T2" s="7"/>
      <c r="U2" s="53" t="s">
        <v>6</v>
      </c>
      <c r="V2" s="53"/>
      <c r="W2" s="14" t="s">
        <v>5</v>
      </c>
      <c r="X2" s="14" t="s">
        <v>4</v>
      </c>
      <c r="Y2" s="14" t="s">
        <v>3</v>
      </c>
      <c r="Z2" s="14" t="s">
        <v>3</v>
      </c>
      <c r="AA2" s="20" t="s">
        <v>5</v>
      </c>
      <c r="AB2" s="20" t="s">
        <v>4</v>
      </c>
      <c r="AC2" s="14" t="s">
        <v>2</v>
      </c>
      <c r="AD2" s="7"/>
      <c r="AE2" s="53" t="s">
        <v>6</v>
      </c>
      <c r="AF2" s="53"/>
      <c r="AG2" s="14" t="s">
        <v>5</v>
      </c>
      <c r="AH2" s="14" t="s">
        <v>4</v>
      </c>
      <c r="AI2" s="14" t="s">
        <v>3</v>
      </c>
      <c r="AJ2" s="14" t="s">
        <v>3</v>
      </c>
      <c r="AK2" s="20" t="s">
        <v>5</v>
      </c>
      <c r="AL2" s="20" t="s">
        <v>4</v>
      </c>
      <c r="AM2" s="14" t="s">
        <v>2</v>
      </c>
      <c r="AN2" s="7"/>
      <c r="AO2" s="53" t="s">
        <v>6</v>
      </c>
      <c r="AP2" s="53"/>
      <c r="AQ2" s="14" t="s">
        <v>5</v>
      </c>
      <c r="AR2" s="14" t="s">
        <v>4</v>
      </c>
      <c r="AS2" s="14" t="s">
        <v>3</v>
      </c>
      <c r="AT2" s="14" t="s">
        <v>3</v>
      </c>
      <c r="AU2" s="20" t="s">
        <v>5</v>
      </c>
      <c r="AV2" s="20" t="s">
        <v>4</v>
      </c>
      <c r="AW2" s="14" t="s">
        <v>2</v>
      </c>
      <c r="AX2" s="8" t="s">
        <v>13</v>
      </c>
      <c r="AY2" s="8" t="s">
        <v>14</v>
      </c>
      <c r="AZ2" s="8" t="s">
        <v>15</v>
      </c>
      <c r="BA2" s="8" t="s">
        <v>16</v>
      </c>
      <c r="BB2" s="8" t="s">
        <v>17</v>
      </c>
      <c r="BC2" s="8" t="s">
        <v>18</v>
      </c>
      <c r="BD2" s="8"/>
      <c r="BE2" s="8"/>
      <c r="BF2" s="8" t="s">
        <v>19</v>
      </c>
      <c r="BG2" s="8" t="s">
        <v>20</v>
      </c>
      <c r="BH2" s="8" t="s">
        <v>21</v>
      </c>
      <c r="BI2" s="8" t="s">
        <v>22</v>
      </c>
      <c r="BJ2" s="8" t="s">
        <v>23</v>
      </c>
      <c r="BK2" s="8" t="s">
        <v>24</v>
      </c>
      <c r="BL2" s="8" t="s">
        <v>25</v>
      </c>
    </row>
    <row r="3" spans="1:65" s="6" customFormat="1" ht="36" customHeight="1" x14ac:dyDescent="0.55000000000000004">
      <c r="A3" s="57"/>
      <c r="B3" s="58"/>
      <c r="C3" s="58"/>
      <c r="D3" s="58"/>
      <c r="E3" s="58"/>
      <c r="F3" s="58"/>
      <c r="G3" s="58"/>
      <c r="H3" s="58"/>
      <c r="I3" s="59"/>
      <c r="J3" s="5"/>
      <c r="K3" s="12">
        <f>A32+1</f>
        <v>31</v>
      </c>
      <c r="L3" s="3" t="s">
        <v>1</v>
      </c>
      <c r="M3" s="2">
        <f t="shared" ref="M3" si="0">IF($D$6="官公署用",($BC$5)+(MAX((MIN($BB$7,K3)-$BB$6+1)*$BC$7,0))+(MAX((MIN($BB$9,K3)-$BB$8+1)*$BC$9,0))+(MAX((MIN($BB$11,K3)-$BB$10+1)*$BC$11,0))+(MAX((MIN($BB$13,K3)-$BB$12+1)*$BC$13,0)),IF($D$6="家庭用",($AY$5)+(MAX((MIN($AX$7,K3)-$AX$6+1)*$AY$7,0))+(MAX((MIN($AX$9,K3)-$AX$8+1)*$AY$9,0))+(MAX((MIN($AX$11,K3)-$AX$10+1)*$AY$11,0))+(MAX((MIN($AX$13,K3)-$AX$12+1)*$AY$13,0)),IF($D$6="営業用",($BA$5)+(MAX((MIN($AZ$7,K3)-$AZ$6+1)*$BA$7,0))+(MAX((MIN($AZ$9,K3)-$AZ$8+1)*$BA$9,0))+(MAX((MIN($AZ$11,K3)-$AZ$10+1)*$BA$11,0))+(MAX((MIN($AZ$13,K3)-$AZ$12+1)*$BA$13,0)),IF($D$6="臨時用",K3*$BD$5,0))))</f>
        <v>6009</v>
      </c>
      <c r="N3" s="2">
        <f t="shared" ref="N3" si="1">IF($Q$1="下水道有",IF(OR($D$6="官公署用",$D$6="営業用",$D$6="臨時用"),($BL$5)+(MAX((MIN($BK$7,K3)-$BK$6+1)*$BL$7,0))+(MAX((MIN($BK$9,K3)-$BK$8+1)*$BL$9,0))+(MAX((MIN($BK$11,K3)-$BK$10+1)*$BL$11,0))+(MAX((MIN($BK$13,K3)-$BK$12+1)*$BL$13,0))+(MAX((MIN($BK$15,K3)-$BK$14+1)*$BL$15,0))+(MAX((MIN($BK$17,K3)-$BK$16+1)*$BL$17,0))+(MAX((MIN($BK$19,K3)-$BK$18+1)*$BL$19,0)),$BH$5+(MAX((MIN($BG$7,K3)-$BG$6+1)*$BH$7,0))+(MAX((MIN($BG$9,K3)-$BG$8+1)*$BH$9,0))+(MAX((MIN($BG$11,K3)-$BG$10+1)*$BH$11,0))+(MAX((MIN($BG$13,K3)-$BG$12+1)*$BH$13,0))+(MAX((MIN($BG$15,K3)-$BG$14+1)*$BH$15,0))),0)</f>
        <v>2660</v>
      </c>
      <c r="O3" s="2">
        <f t="shared" ref="O3" si="2">ROUNDDOWN(M3*0.1,0)</f>
        <v>600</v>
      </c>
      <c r="P3" s="2">
        <f t="shared" ref="P3" si="3">ROUNDDOWN(N3*0.1,0)</f>
        <v>266</v>
      </c>
      <c r="Q3" s="2">
        <f>M3+O3</f>
        <v>6609</v>
      </c>
      <c r="R3" s="2">
        <f>N3+P3</f>
        <v>2926</v>
      </c>
      <c r="S3" s="2">
        <f>SUM(Q3:R3)</f>
        <v>9535</v>
      </c>
      <c r="T3" s="4"/>
      <c r="U3" s="12">
        <f>K32+1</f>
        <v>61</v>
      </c>
      <c r="V3" s="3" t="s">
        <v>1</v>
      </c>
      <c r="W3" s="2">
        <f t="shared" ref="W3" si="4">IF($D$6="官公署用",($BC$5)+(MAX((MIN($BB$7,U3)-$BB$6+1)*$BC$7,0))+(MAX((MIN($BB$9,U3)-$BB$8+1)*$BC$9,0))+(MAX((MIN($BB$11,U3)-$BB$10+1)*$BC$11,0))+(MAX((MIN($BB$13,U3)-$BB$12+1)*$BC$13,0)),IF($D$6="家庭用",($AY$5)+(MAX((MIN($AX$7,U3)-$AX$6+1)*$AY$7,0))+(MAX((MIN($AX$9,U3)-$AX$8+1)*$AY$9,0))+(MAX((MIN($AX$11,U3)-$AX$10+1)*$AY$11,0))+(MAX((MIN($AX$13,U3)-$AX$12+1)*$AY$13,0)),IF($D$6="営業用",($BA$5)+(MAX((MIN($AZ$7,U3)-$AZ$6+1)*$BA$7,0))+(MAX((MIN($AZ$9,U3)-$AZ$8+1)*$BA$9,0))+(MAX((MIN($AZ$11,U3)-$AZ$10+1)*$BA$11,0))+(MAX((MIN($AZ$13,U3)-$AZ$12+1)*$BA$13,0)),IF($D$6="臨時用",U3*$BD$5,0))))</f>
        <v>12969</v>
      </c>
      <c r="X3" s="2">
        <f t="shared" ref="X3" si="5">IF($Q$1="下水道有",IF(OR($D$6="官公署用",$D$6="営業用",$D$6="臨時用"),($BL$5)+(MAX((MIN($BK$7,U3)-$BK$6+1)*$BL$7,0))+(MAX((MIN($BK$9,U3)-$BK$8+1)*$BL$9,0))+(MAX((MIN($BK$11,U3)-$BK$10+1)*$BL$11,0))+(MAX((MIN($BK$13,U3)-$BK$12+1)*$BL$13,0))+(MAX((MIN($BK$15,U3)-$BK$14+1)*$BL$15,0))+(MAX((MIN($BK$17,U3)-$BK$16+1)*$BL$17,0))+(MAX((MIN($BK$19,U3)-$BK$18+1)*$BL$19,0)),$BH$5+(MAX((MIN($BG$7,U3)-$BG$6+1)*$BH$7,0))+(MAX((MIN($BG$9,U3)-$BG$8+1)*$BH$9,0))+(MAX((MIN($BG$11,U3)-$BG$10+1)*$BH$11,0))+(MAX((MIN($BG$13,U3)-$BG$12+1)*$BH$13,0))+(MAX((MIN($BG$15,U3)-$BG$14+1)*$BH$15,0))),0)</f>
        <v>6180</v>
      </c>
      <c r="Y3" s="2">
        <f t="shared" ref="Y3" si="6">ROUNDDOWN(W3*0.1,0)</f>
        <v>1296</v>
      </c>
      <c r="Z3" s="2">
        <f t="shared" ref="Z3" si="7">ROUNDDOWN(X3*0.1,0)</f>
        <v>618</v>
      </c>
      <c r="AA3" s="2">
        <f>W3+Y3</f>
        <v>14265</v>
      </c>
      <c r="AB3" s="2">
        <f>X3+Z3</f>
        <v>6798</v>
      </c>
      <c r="AC3" s="2">
        <f>SUM(AA3:AB3)</f>
        <v>21063</v>
      </c>
      <c r="AD3" s="4"/>
      <c r="AE3" s="12">
        <f>U32+1</f>
        <v>91</v>
      </c>
      <c r="AF3" s="3" t="s">
        <v>1</v>
      </c>
      <c r="AG3" s="2">
        <f t="shared" ref="AG3" si="8">IF($D$6="官公署用",($BC$5)+(MAX((MIN($BB$7,AE3)-$BB$6+1)*$BC$7,0))+(MAX((MIN($BB$9,AE3)-$BB$8+1)*$BC$9,0))+(MAX((MIN($BB$11,AE3)-$BB$10+1)*$BC$11,0))+(MAX((MIN($BB$13,AE3)-$BB$12+1)*$BC$13,0)),IF($D$6="家庭用",($AY$5)+(MAX((MIN($AX$7,AE3)-$AX$6+1)*$AY$7,0))+(MAX((MIN($AX$9,AE3)-$AX$8+1)*$AY$9,0))+(MAX((MIN($AX$11,AE3)-$AX$10+1)*$AY$11,0))+(MAX((MIN($AX$13,AE3)-$AX$12+1)*$AY$13,0)),IF($D$6="営業用",($BA$5)+(MAX((MIN($AZ$7,AE3)-$AZ$6+1)*$BA$7,0))+(MAX((MIN($AZ$9,AE3)-$AZ$8+1)*$BA$9,0))+(MAX((MIN($AZ$11,AE3)-$AZ$10+1)*$BA$11,0))+(MAX((MIN($AZ$13,AE3)-$AZ$12+1)*$BA$13,0)),IF($D$6="臨時用",AE3*$BD$5,0))))</f>
        <v>19929</v>
      </c>
      <c r="AH3" s="2">
        <f t="shared" ref="AH3" si="9">IF($Q$1="下水道有",IF(OR($D$6="官公署用",$D$6="営業用",$D$6="臨時用"),($BL$5)+(MAX((MIN($BK$7,AE3)-$BK$6+1)*$BL$7,0))+(MAX((MIN($BK$9,AE3)-$BK$8+1)*$BL$9,0))+(MAX((MIN($BK$11,AE3)-$BK$10+1)*$BL$11,0))+(MAX((MIN($BK$13,AE3)-$BK$12+1)*$BL$13,0))+(MAX((MIN($BK$15,AE3)-$BK$14+1)*$BL$15,0))+(MAX((MIN($BK$17,AE3)-$BK$16+1)*$BL$17,0))+(MAX((MIN($BK$19,AE3)-$BK$18+1)*$BL$19,0)),$BH$5+(MAX((MIN($BG$7,AE3)-$BG$6+1)*$BH$7,0))+(MAX((MIN($BG$9,AE3)-$BG$8+1)*$BH$9,0))+(MAX((MIN($BG$11,AE3)-$BG$10+1)*$BH$11,0))+(MAX((MIN($BG$13,AE3)-$BG$12+1)*$BH$13,0))+(MAX((MIN($BG$15,AE3)-$BG$14+1)*$BH$15,0))),0)</f>
        <v>10080</v>
      </c>
      <c r="AI3" s="2">
        <f t="shared" ref="AI3" si="10">ROUNDDOWN(AG3*0.1,0)</f>
        <v>1992</v>
      </c>
      <c r="AJ3" s="2">
        <f t="shared" ref="AJ3" si="11">ROUNDDOWN(AH3*0.1,0)</f>
        <v>1008</v>
      </c>
      <c r="AK3" s="2">
        <f>AG3+AI3</f>
        <v>21921</v>
      </c>
      <c r="AL3" s="2">
        <f>AH3+AJ3</f>
        <v>11088</v>
      </c>
      <c r="AM3" s="2">
        <f>SUM(AK3:AL3)</f>
        <v>33009</v>
      </c>
      <c r="AN3" s="4"/>
      <c r="AO3" s="12">
        <f>AE32+1</f>
        <v>121</v>
      </c>
      <c r="AP3" s="3" t="s">
        <v>1</v>
      </c>
      <c r="AQ3" s="2">
        <f t="shared" ref="AQ3" si="12">IF($D$6="官公署用",($BC$5)+(MAX((MIN($BB$7,AO3)-$BB$6+1)*$BC$7,0))+(MAX((MIN($BB$9,AO3)-$BB$8+1)*$BC$9,0))+(MAX((MIN($BB$11,AO3)-$BB$10+1)*$BC$11,0))+(MAX((MIN($BB$13,AO3)-$BB$12+1)*$BC$13,0)),IF($D$6="家庭用",($AY$5)+(MAX((MIN($AX$7,AO3)-$AX$6+1)*$AY$7,0))+(MAX((MIN($AX$9,AO3)-$AX$8+1)*$AY$9,0))+(MAX((MIN($AX$11,AO3)-$AX$10+1)*$AY$11,0))+(MAX((MIN($AX$13,AO3)-$AX$12+1)*$AY$13,0)),IF($D$6="営業用",($BA$5)+(MAX((MIN($AZ$7,AO3)-$AZ$6+1)*$BA$7,0))+(MAX((MIN($AZ$9,AO3)-$AZ$8+1)*$BA$9,0))+(MAX((MIN($AZ$11,AO3)-$AZ$10+1)*$BA$11,0))+(MAX((MIN($AZ$13,AO3)-$AZ$12+1)*$BA$13,0)),IF($D$6="臨時用",AO3*$BD$5,0))))</f>
        <v>27603</v>
      </c>
      <c r="AR3" s="2">
        <f t="shared" ref="AR3" si="13">IF($Q$1="下水道有",IF(OR($D$6="官公署用",$D$6="営業用",$D$6="臨時用"),($BL$5)+(MAX((MIN($BK$7,AO3)-$BK$6+1)*$BL$7,0))+(MAX((MIN($BK$9,AO3)-$BK$8+1)*$BL$9,0))+(MAX((MIN($BK$11,AO3)-$BK$10+1)*$BL$11,0))+(MAX((MIN($BK$13,AO3)-$BK$12+1)*$BL$13,0))+(MAX((MIN($BK$15,AO3)-$BK$14+1)*$BL$15,0))+(MAX((MIN($BK$17,AO3)-$BK$16+1)*$BL$17,0))+(MAX((MIN($BK$19,AO3)-$BK$18+1)*$BL$19,0)),$BH$5+(MAX((MIN($BG$7,AO3)-$BG$6+1)*$BH$7,0))+(MAX((MIN($BG$9,AO3)-$BG$8+1)*$BH$9,0))+(MAX((MIN($BG$11,AO3)-$BG$10+1)*$BH$11,0))+(MAX((MIN($BG$13,AO3)-$BG$12+1)*$BH$13,0))+(MAX((MIN($BG$15,AO3)-$BG$14+1)*$BH$15,0))),0)</f>
        <v>14505</v>
      </c>
      <c r="AS3" s="2">
        <f t="shared" ref="AS3" si="14">ROUNDDOWN(AQ3*0.1,0)</f>
        <v>2760</v>
      </c>
      <c r="AT3" s="2">
        <f t="shared" ref="AT3" si="15">ROUNDDOWN(AR3*0.1,0)</f>
        <v>1450</v>
      </c>
      <c r="AU3" s="2">
        <f>AQ3+AS3</f>
        <v>30363</v>
      </c>
      <c r="AV3" s="2">
        <f>AR3+AT3</f>
        <v>15955</v>
      </c>
      <c r="AW3" s="2">
        <f>SUM(AU3:AV3)</f>
        <v>46318</v>
      </c>
      <c r="AX3" s="24" t="s">
        <v>10</v>
      </c>
      <c r="AY3" s="25"/>
      <c r="AZ3" s="25"/>
      <c r="BA3" s="25"/>
      <c r="BB3" s="25"/>
      <c r="BC3" s="25"/>
      <c r="BD3" s="25"/>
      <c r="BE3" s="25"/>
      <c r="BF3">
        <v>1</v>
      </c>
      <c r="BG3" s="24" t="s">
        <v>11</v>
      </c>
      <c r="BH3" s="25"/>
      <c r="BI3" s="25"/>
      <c r="BJ3" s="25"/>
      <c r="BK3" s="25"/>
      <c r="BL3" s="25"/>
    </row>
    <row r="4" spans="1:65" s="6" customFormat="1" ht="36" customHeight="1" thickBot="1" x14ac:dyDescent="0.6">
      <c r="A4" s="57"/>
      <c r="B4" s="58"/>
      <c r="C4" s="58"/>
      <c r="D4" s="58"/>
      <c r="E4" s="58"/>
      <c r="F4" s="58"/>
      <c r="G4" s="58"/>
      <c r="H4" s="58"/>
      <c r="I4" s="59"/>
      <c r="J4" s="5"/>
      <c r="K4" s="12">
        <f>K3+1</f>
        <v>32</v>
      </c>
      <c r="L4" s="3" t="s">
        <v>1</v>
      </c>
      <c r="M4" s="2">
        <f t="shared" ref="M4:M32" si="16">IF($D$6="官公署用",($BC$5)+(MAX((MIN($BB$7,K4)-$BB$6+1)*$BC$7,0))+(MAX((MIN($BB$9,K4)-$BB$8+1)*$BC$9,0))+(MAX((MIN($BB$11,K4)-$BB$10+1)*$BC$11,0))+(MAX((MIN($BB$13,K4)-$BB$12+1)*$BC$13,0)),IF($D$6="家庭用",($AY$5)+(MAX((MIN($AX$7,K4)-$AX$6+1)*$AY$7,0))+(MAX((MIN($AX$9,K4)-$AX$8+1)*$AY$9,0))+(MAX((MIN($AX$11,K4)-$AX$10+1)*$AY$11,0))+(MAX((MIN($AX$13,K4)-$AX$12+1)*$AY$13,0)),IF($D$6="営業用",($BA$5)+(MAX((MIN($AZ$7,K4)-$AZ$6+1)*$BA$7,0))+(MAX((MIN($AZ$9,K4)-$AZ$8+1)*$BA$9,0))+(MAX((MIN($AZ$11,K4)-$AZ$10+1)*$BA$11,0))+(MAX((MIN($AZ$13,K4)-$AZ$12+1)*$BA$13,0)),IF($D$6="臨時用",K4*$BD$5,0))))</f>
        <v>6241</v>
      </c>
      <c r="N4" s="2">
        <f t="shared" ref="N4:N32" si="17">IF($Q$1="下水道有",IF(OR($D$6="官公署用",$D$6="営業用",$D$6="臨時用"),($BL$5)+(MAX((MIN($BK$7,K4)-$BK$6+1)*$BL$7,0))+(MAX((MIN($BK$9,K4)-$BK$8+1)*$BL$9,0))+(MAX((MIN($BK$11,K4)-$BK$10+1)*$BL$11,0))+(MAX((MIN($BK$13,K4)-$BK$12+1)*$BL$13,0))+(MAX((MIN($BK$15,K4)-$BK$14+1)*$BL$15,0))+(MAX((MIN($BK$17,K4)-$BK$16+1)*$BL$17,0))+(MAX((MIN($BK$19,K4)-$BK$18+1)*$BL$19,0)),$BH$5+(MAX((MIN($BG$7,K4)-$BG$6+1)*$BH$7,0))+(MAX((MIN($BG$9,K4)-$BG$8+1)*$BH$9,0))+(MAX((MIN($BG$11,K4)-$BG$10+1)*$BH$11,0))+(MAX((MIN($BG$13,K4)-$BG$12+1)*$BH$13,0))+(MAX((MIN($BG$15,K4)-$BG$14+1)*$BH$15,0))),0)</f>
        <v>2770</v>
      </c>
      <c r="O4" s="2">
        <f t="shared" ref="O4:O32" si="18">ROUNDDOWN(M4*0.1,0)</f>
        <v>624</v>
      </c>
      <c r="P4" s="2">
        <f t="shared" ref="P4:P32" si="19">ROUNDDOWN(N4*0.1,0)</f>
        <v>277</v>
      </c>
      <c r="Q4" s="2">
        <f t="shared" ref="Q4:Q32" si="20">M4+O4</f>
        <v>6865</v>
      </c>
      <c r="R4" s="2">
        <f t="shared" ref="R4:R32" si="21">N4+P4</f>
        <v>3047</v>
      </c>
      <c r="S4" s="2">
        <f t="shared" ref="S4:S32" si="22">SUM(Q4:R4)</f>
        <v>9912</v>
      </c>
      <c r="T4" s="4"/>
      <c r="U4" s="12">
        <f>U3+1</f>
        <v>62</v>
      </c>
      <c r="V4" s="3" t="s">
        <v>1</v>
      </c>
      <c r="W4" s="2">
        <f t="shared" ref="W4:W32" si="23">IF($D$6="官公署用",($BC$5)+(MAX((MIN($BB$7,U4)-$BB$6+1)*$BC$7,0))+(MAX((MIN($BB$9,U4)-$BB$8+1)*$BC$9,0))+(MAX((MIN($BB$11,U4)-$BB$10+1)*$BC$11,0))+(MAX((MIN($BB$13,U4)-$BB$12+1)*$BC$13,0)),IF($D$6="家庭用",($AY$5)+(MAX((MIN($AX$7,U4)-$AX$6+1)*$AY$7,0))+(MAX((MIN($AX$9,U4)-$AX$8+1)*$AY$9,0))+(MAX((MIN($AX$11,U4)-$AX$10+1)*$AY$11,0))+(MAX((MIN($AX$13,U4)-$AX$12+1)*$AY$13,0)),IF($D$6="営業用",($BA$5)+(MAX((MIN($AZ$7,U4)-$AZ$6+1)*$BA$7,0))+(MAX((MIN($AZ$9,U4)-$AZ$8+1)*$BA$9,0))+(MAX((MIN($AZ$11,U4)-$AZ$10+1)*$BA$11,0))+(MAX((MIN($AZ$13,U4)-$AZ$12+1)*$BA$13,0)),IF($D$6="臨時用",U4*$BD$5,0))))</f>
        <v>13201</v>
      </c>
      <c r="X4" s="2">
        <f t="shared" ref="X4:X32" si="24">IF($Q$1="下水道有",IF(OR($D$6="官公署用",$D$6="営業用",$D$6="臨時用"),($BL$5)+(MAX((MIN($BK$7,U4)-$BK$6+1)*$BL$7,0))+(MAX((MIN($BK$9,U4)-$BK$8+1)*$BL$9,0))+(MAX((MIN($BK$11,U4)-$BK$10+1)*$BL$11,0))+(MAX((MIN($BK$13,U4)-$BK$12+1)*$BL$13,0))+(MAX((MIN($BK$15,U4)-$BK$14+1)*$BL$15,0))+(MAX((MIN($BK$17,U4)-$BK$16+1)*$BL$17,0))+(MAX((MIN($BK$19,U4)-$BK$18+1)*$BL$19,0)),$BH$5+(MAX((MIN($BG$7,U4)-$BG$6+1)*$BH$7,0))+(MAX((MIN($BG$9,U4)-$BG$8+1)*$BH$9,0))+(MAX((MIN($BG$11,U4)-$BG$10+1)*$BH$11,0))+(MAX((MIN($BG$13,U4)-$BG$12+1)*$BH$13,0))+(MAX((MIN($BG$15,U4)-$BG$14+1)*$BH$15,0))),0)</f>
        <v>6310</v>
      </c>
      <c r="Y4" s="2">
        <f t="shared" ref="Y4:Y32" si="25">ROUNDDOWN(W4*0.1,0)</f>
        <v>1320</v>
      </c>
      <c r="Z4" s="2">
        <f t="shared" ref="Z4:Z32" si="26">ROUNDDOWN(X4*0.1,0)</f>
        <v>631</v>
      </c>
      <c r="AA4" s="2">
        <f t="shared" ref="AA4:AA32" si="27">W4+Y4</f>
        <v>14521</v>
      </c>
      <c r="AB4" s="2">
        <f t="shared" ref="AB4:AB32" si="28">X4+Z4</f>
        <v>6941</v>
      </c>
      <c r="AC4" s="2">
        <f t="shared" ref="AC4:AC32" si="29">SUM(AA4:AB4)</f>
        <v>21462</v>
      </c>
      <c r="AD4" s="4"/>
      <c r="AE4" s="12">
        <f>AE3+1</f>
        <v>92</v>
      </c>
      <c r="AF4" s="3" t="s">
        <v>1</v>
      </c>
      <c r="AG4" s="2">
        <f t="shared" ref="AG4:AG32" si="30">IF($D$6="官公署用",($BC$5)+(MAX((MIN($BB$7,AE4)-$BB$6+1)*$BC$7,0))+(MAX((MIN($BB$9,AE4)-$BB$8+1)*$BC$9,0))+(MAX((MIN($BB$11,AE4)-$BB$10+1)*$BC$11,0))+(MAX((MIN($BB$13,AE4)-$BB$12+1)*$BC$13,0)),IF($D$6="家庭用",($AY$5)+(MAX((MIN($AX$7,AE4)-$AX$6+1)*$AY$7,0))+(MAX((MIN($AX$9,AE4)-$AX$8+1)*$AY$9,0))+(MAX((MIN($AX$11,AE4)-$AX$10+1)*$AY$11,0))+(MAX((MIN($AX$13,AE4)-$AX$12+1)*$AY$13,0)),IF($D$6="営業用",($BA$5)+(MAX((MIN($AZ$7,AE4)-$AZ$6+1)*$BA$7,0))+(MAX((MIN($AZ$9,AE4)-$AZ$8+1)*$BA$9,0))+(MAX((MIN($AZ$11,AE4)-$AZ$10+1)*$BA$11,0))+(MAX((MIN($AZ$13,AE4)-$AZ$12+1)*$BA$13,0)),IF($D$6="臨時用",AE4*$BD$5,0))))</f>
        <v>20161</v>
      </c>
      <c r="AH4" s="2">
        <f t="shared" ref="AH4:AH32" si="31">IF($Q$1="下水道有",IF(OR($D$6="官公署用",$D$6="営業用",$D$6="臨時用"),($BL$5)+(MAX((MIN($BK$7,AE4)-$BK$6+1)*$BL$7,0))+(MAX((MIN($BK$9,AE4)-$BK$8+1)*$BL$9,0))+(MAX((MIN($BK$11,AE4)-$BK$10+1)*$BL$11,0))+(MAX((MIN($BK$13,AE4)-$BK$12+1)*$BL$13,0))+(MAX((MIN($BK$15,AE4)-$BK$14+1)*$BL$15,0))+(MAX((MIN($BK$17,AE4)-$BK$16+1)*$BL$17,0))+(MAX((MIN($BK$19,AE4)-$BK$18+1)*$BL$19,0)),$BH$5+(MAX((MIN($BG$7,AE4)-$BG$6+1)*$BH$7,0))+(MAX((MIN($BG$9,AE4)-$BG$8+1)*$BH$9,0))+(MAX((MIN($BG$11,AE4)-$BG$10+1)*$BH$11,0))+(MAX((MIN($BG$13,AE4)-$BG$12+1)*$BH$13,0))+(MAX((MIN($BG$15,AE4)-$BG$14+1)*$BH$15,0))),0)</f>
        <v>10210</v>
      </c>
      <c r="AI4" s="2">
        <f t="shared" ref="AI4:AI32" si="32">ROUNDDOWN(AG4*0.1,0)</f>
        <v>2016</v>
      </c>
      <c r="AJ4" s="2">
        <f t="shared" ref="AJ4:AJ32" si="33">ROUNDDOWN(AH4*0.1,0)</f>
        <v>1021</v>
      </c>
      <c r="AK4" s="2">
        <f t="shared" ref="AK4:AK32" si="34">AG4+AI4</f>
        <v>22177</v>
      </c>
      <c r="AL4" s="2">
        <f t="shared" ref="AL4:AL32" si="35">AH4+AJ4</f>
        <v>11231</v>
      </c>
      <c r="AM4" s="2">
        <f t="shared" ref="AM4:AM32" si="36">SUM(AK4:AL4)</f>
        <v>33408</v>
      </c>
      <c r="AN4" s="4"/>
      <c r="AO4" s="12">
        <f>AO3+1</f>
        <v>122</v>
      </c>
      <c r="AP4" s="3" t="s">
        <v>1</v>
      </c>
      <c r="AQ4" s="2">
        <f t="shared" ref="AQ4:AQ32" si="37">IF($D$6="官公署用",($BC$5)+(MAX((MIN($BB$7,AO4)-$BB$6+1)*$BC$7,0))+(MAX((MIN($BB$9,AO4)-$BB$8+1)*$BC$9,0))+(MAX((MIN($BB$11,AO4)-$BB$10+1)*$BC$11,0))+(MAX((MIN($BB$13,AO4)-$BB$12+1)*$BC$13,0)),IF($D$6="家庭用",($AY$5)+(MAX((MIN($AX$7,AO4)-$AX$6+1)*$AY$7,0))+(MAX((MIN($AX$9,AO4)-$AX$8+1)*$AY$9,0))+(MAX((MIN($AX$11,AO4)-$AX$10+1)*$AY$11,0))+(MAX((MIN($AX$13,AO4)-$AX$12+1)*$AY$13,0)),IF($D$6="営業用",($BA$5)+(MAX((MIN($AZ$7,AO4)-$AZ$6+1)*$BA$7,0))+(MAX((MIN($AZ$9,AO4)-$AZ$8+1)*$BA$9,0))+(MAX((MIN($AZ$11,AO4)-$AZ$10+1)*$BA$11,0))+(MAX((MIN($AZ$13,AO4)-$AZ$12+1)*$BA$13,0)),IF($D$6="臨時用",AO4*$BD$5,0))))</f>
        <v>27869</v>
      </c>
      <c r="AR4" s="2">
        <f t="shared" ref="AR4:AR32" si="38">IF($Q$1="下水道有",IF(OR($D$6="官公署用",$D$6="営業用",$D$6="臨時用"),($BL$5)+(MAX((MIN($BK$7,AO4)-$BK$6+1)*$BL$7,0))+(MAX((MIN($BK$9,AO4)-$BK$8+1)*$BL$9,0))+(MAX((MIN($BK$11,AO4)-$BK$10+1)*$BL$11,0))+(MAX((MIN($BK$13,AO4)-$BK$12+1)*$BL$13,0))+(MAX((MIN($BK$15,AO4)-$BK$14+1)*$BL$15,0))+(MAX((MIN($BK$17,AO4)-$BK$16+1)*$BL$17,0))+(MAX((MIN($BK$19,AO4)-$BK$18+1)*$BL$19,0)),$BH$5+(MAX((MIN($BG$7,AO4)-$BG$6+1)*$BH$7,0))+(MAX((MIN($BG$9,AO4)-$BG$8+1)*$BH$9,0))+(MAX((MIN($BG$11,AO4)-$BG$10+1)*$BH$11,0))+(MAX((MIN($BG$13,AO4)-$BG$12+1)*$BH$13,0))+(MAX((MIN($BG$15,AO4)-$BG$14+1)*$BH$15,0))),0)</f>
        <v>14660</v>
      </c>
      <c r="AS4" s="2">
        <f t="shared" ref="AS4:AS32" si="39">ROUNDDOWN(AQ4*0.1,0)</f>
        <v>2786</v>
      </c>
      <c r="AT4" s="2">
        <f t="shared" ref="AT4:AT32" si="40">ROUNDDOWN(AR4*0.1,0)</f>
        <v>1466</v>
      </c>
      <c r="AU4" s="2">
        <f t="shared" ref="AU4:AU32" si="41">AQ4+AS4</f>
        <v>30655</v>
      </c>
      <c r="AV4" s="2">
        <f t="shared" ref="AV4:AV32" si="42">AR4+AT4</f>
        <v>16126</v>
      </c>
      <c r="AW4" s="2">
        <f t="shared" ref="AW4:AW32" si="43">SUM(AU4:AV4)</f>
        <v>46781</v>
      </c>
      <c r="AX4" s="36" t="s">
        <v>7</v>
      </c>
      <c r="AY4" s="37"/>
      <c r="AZ4" s="35" t="s">
        <v>8</v>
      </c>
      <c r="BA4" s="35"/>
      <c r="BB4" s="35" t="s">
        <v>9</v>
      </c>
      <c r="BC4" s="35"/>
      <c r="BD4" s="35" t="s">
        <v>32</v>
      </c>
      <c r="BE4" s="35"/>
      <c r="BF4">
        <v>2</v>
      </c>
      <c r="BG4" s="35" t="s">
        <v>7</v>
      </c>
      <c r="BH4" s="35"/>
      <c r="BI4" s="35" t="s">
        <v>8</v>
      </c>
      <c r="BJ4" s="35"/>
      <c r="BK4" s="35" t="s">
        <v>9</v>
      </c>
      <c r="BL4" s="35"/>
    </row>
    <row r="5" spans="1:65" s="6" customFormat="1" ht="36" customHeight="1" x14ac:dyDescent="0.55000000000000004">
      <c r="A5" s="60" t="s">
        <v>26</v>
      </c>
      <c r="B5" s="61"/>
      <c r="C5" s="62"/>
      <c r="D5" s="63" t="s">
        <v>27</v>
      </c>
      <c r="E5" s="61"/>
      <c r="F5" s="61"/>
      <c r="G5" s="61"/>
      <c r="H5" s="61"/>
      <c r="I5" s="64"/>
      <c r="J5" s="5"/>
      <c r="K5" s="12">
        <f t="shared" ref="K5:K32" si="44">K4+1</f>
        <v>33</v>
      </c>
      <c r="L5" s="3" t="s">
        <v>1</v>
      </c>
      <c r="M5" s="2">
        <f t="shared" si="16"/>
        <v>6473</v>
      </c>
      <c r="N5" s="2">
        <f t="shared" si="17"/>
        <v>2880</v>
      </c>
      <c r="O5" s="2">
        <f t="shared" si="18"/>
        <v>647</v>
      </c>
      <c r="P5" s="2">
        <f t="shared" si="19"/>
        <v>288</v>
      </c>
      <c r="Q5" s="2">
        <f t="shared" si="20"/>
        <v>7120</v>
      </c>
      <c r="R5" s="2">
        <f t="shared" si="21"/>
        <v>3168</v>
      </c>
      <c r="S5" s="2">
        <f t="shared" si="22"/>
        <v>10288</v>
      </c>
      <c r="T5" s="4"/>
      <c r="U5" s="12">
        <f t="shared" ref="U5:U32" si="45">U4+1</f>
        <v>63</v>
      </c>
      <c r="V5" s="3" t="s">
        <v>1</v>
      </c>
      <c r="W5" s="2">
        <f t="shared" si="23"/>
        <v>13433</v>
      </c>
      <c r="X5" s="2">
        <f t="shared" si="24"/>
        <v>6440</v>
      </c>
      <c r="Y5" s="2">
        <f t="shared" si="25"/>
        <v>1343</v>
      </c>
      <c r="Z5" s="2">
        <f t="shared" si="26"/>
        <v>644</v>
      </c>
      <c r="AA5" s="2">
        <f t="shared" si="27"/>
        <v>14776</v>
      </c>
      <c r="AB5" s="2">
        <f t="shared" si="28"/>
        <v>7084</v>
      </c>
      <c r="AC5" s="2">
        <f t="shared" si="29"/>
        <v>21860</v>
      </c>
      <c r="AD5" s="4"/>
      <c r="AE5" s="12">
        <f t="shared" ref="AE5:AE32" si="46">AE4+1</f>
        <v>93</v>
      </c>
      <c r="AF5" s="3" t="s">
        <v>1</v>
      </c>
      <c r="AG5" s="2">
        <f t="shared" si="30"/>
        <v>20393</v>
      </c>
      <c r="AH5" s="2">
        <f t="shared" si="31"/>
        <v>10340</v>
      </c>
      <c r="AI5" s="2">
        <f t="shared" si="32"/>
        <v>2039</v>
      </c>
      <c r="AJ5" s="2">
        <f t="shared" si="33"/>
        <v>1034</v>
      </c>
      <c r="AK5" s="2">
        <f t="shared" si="34"/>
        <v>22432</v>
      </c>
      <c r="AL5" s="2">
        <f t="shared" si="35"/>
        <v>11374</v>
      </c>
      <c r="AM5" s="2">
        <f t="shared" si="36"/>
        <v>33806</v>
      </c>
      <c r="AN5" s="4"/>
      <c r="AO5" s="12">
        <f t="shared" ref="AO5:AO32" si="47">AO4+1</f>
        <v>123</v>
      </c>
      <c r="AP5" s="3" t="s">
        <v>1</v>
      </c>
      <c r="AQ5" s="2">
        <f t="shared" si="37"/>
        <v>28135</v>
      </c>
      <c r="AR5" s="2">
        <f t="shared" si="38"/>
        <v>14815</v>
      </c>
      <c r="AS5" s="2">
        <f t="shared" si="39"/>
        <v>2813</v>
      </c>
      <c r="AT5" s="2">
        <f t="shared" si="40"/>
        <v>1481</v>
      </c>
      <c r="AU5" s="2">
        <f t="shared" si="41"/>
        <v>30948</v>
      </c>
      <c r="AV5" s="2">
        <f t="shared" si="42"/>
        <v>16296</v>
      </c>
      <c r="AW5" s="2">
        <f t="shared" si="43"/>
        <v>47244</v>
      </c>
      <c r="AX5" s="1" t="s">
        <v>12</v>
      </c>
      <c r="AY5" s="1">
        <f>1074-125</f>
        <v>949</v>
      </c>
      <c r="AZ5" s="1" t="s">
        <v>12</v>
      </c>
      <c r="BA5" s="1">
        <f>1720-125</f>
        <v>1595</v>
      </c>
      <c r="BB5" s="1" t="s">
        <v>12</v>
      </c>
      <c r="BC5" s="1">
        <f>1945-125</f>
        <v>1820</v>
      </c>
      <c r="BD5" s="22">
        <v>559</v>
      </c>
      <c r="BE5" s="23"/>
      <c r="BF5">
        <v>3</v>
      </c>
      <c r="BG5" s="1" t="s">
        <v>12</v>
      </c>
      <c r="BH5" s="1">
        <v>650</v>
      </c>
      <c r="BI5" s="1" t="s">
        <v>12</v>
      </c>
      <c r="BJ5" s="1">
        <v>900</v>
      </c>
      <c r="BK5" s="1" t="s">
        <v>12</v>
      </c>
      <c r="BL5" s="1">
        <v>900</v>
      </c>
      <c r="BM5" s="6">
        <v>5</v>
      </c>
    </row>
    <row r="6" spans="1:65" s="6" customFormat="1" ht="36" customHeight="1" x14ac:dyDescent="0.55000000000000004">
      <c r="A6" s="26">
        <v>8</v>
      </c>
      <c r="B6" s="27"/>
      <c r="C6" s="28"/>
      <c r="D6" s="47" t="s">
        <v>34</v>
      </c>
      <c r="E6" s="47"/>
      <c r="F6" s="47"/>
      <c r="G6" s="48"/>
      <c r="H6" s="48"/>
      <c r="I6" s="49"/>
      <c r="J6" s="5"/>
      <c r="K6" s="12">
        <f t="shared" si="44"/>
        <v>34</v>
      </c>
      <c r="L6" s="3" t="s">
        <v>1</v>
      </c>
      <c r="M6" s="2">
        <f t="shared" si="16"/>
        <v>6705</v>
      </c>
      <c r="N6" s="2">
        <f t="shared" si="17"/>
        <v>2990</v>
      </c>
      <c r="O6" s="2">
        <f t="shared" si="18"/>
        <v>670</v>
      </c>
      <c r="P6" s="2">
        <f t="shared" si="19"/>
        <v>299</v>
      </c>
      <c r="Q6" s="2">
        <f t="shared" si="20"/>
        <v>7375</v>
      </c>
      <c r="R6" s="2">
        <f t="shared" si="21"/>
        <v>3289</v>
      </c>
      <c r="S6" s="2">
        <f t="shared" si="22"/>
        <v>10664</v>
      </c>
      <c r="T6" s="4"/>
      <c r="U6" s="12">
        <f t="shared" si="45"/>
        <v>64</v>
      </c>
      <c r="V6" s="3" t="s">
        <v>1</v>
      </c>
      <c r="W6" s="2">
        <f t="shared" si="23"/>
        <v>13665</v>
      </c>
      <c r="X6" s="2">
        <f t="shared" si="24"/>
        <v>6570</v>
      </c>
      <c r="Y6" s="2">
        <f t="shared" si="25"/>
        <v>1366</v>
      </c>
      <c r="Z6" s="2">
        <f t="shared" si="26"/>
        <v>657</v>
      </c>
      <c r="AA6" s="2">
        <f t="shared" si="27"/>
        <v>15031</v>
      </c>
      <c r="AB6" s="2">
        <f t="shared" si="28"/>
        <v>7227</v>
      </c>
      <c r="AC6" s="2">
        <f t="shared" si="29"/>
        <v>22258</v>
      </c>
      <c r="AD6" s="4"/>
      <c r="AE6" s="12">
        <f t="shared" si="46"/>
        <v>94</v>
      </c>
      <c r="AF6" s="3" t="s">
        <v>1</v>
      </c>
      <c r="AG6" s="2">
        <f t="shared" si="30"/>
        <v>20625</v>
      </c>
      <c r="AH6" s="2">
        <f t="shared" si="31"/>
        <v>10470</v>
      </c>
      <c r="AI6" s="2">
        <f t="shared" si="32"/>
        <v>2062</v>
      </c>
      <c r="AJ6" s="2">
        <f t="shared" si="33"/>
        <v>1047</v>
      </c>
      <c r="AK6" s="2">
        <f t="shared" si="34"/>
        <v>22687</v>
      </c>
      <c r="AL6" s="2">
        <f t="shared" si="35"/>
        <v>11517</v>
      </c>
      <c r="AM6" s="2">
        <f t="shared" si="36"/>
        <v>34204</v>
      </c>
      <c r="AN6" s="4"/>
      <c r="AO6" s="12">
        <f t="shared" si="47"/>
        <v>124</v>
      </c>
      <c r="AP6" s="3" t="s">
        <v>1</v>
      </c>
      <c r="AQ6" s="2">
        <f t="shared" si="37"/>
        <v>28401</v>
      </c>
      <c r="AR6" s="2">
        <f t="shared" si="38"/>
        <v>14970</v>
      </c>
      <c r="AS6" s="2">
        <f t="shared" si="39"/>
        <v>2840</v>
      </c>
      <c r="AT6" s="2">
        <f t="shared" si="40"/>
        <v>1497</v>
      </c>
      <c r="AU6" s="2">
        <f t="shared" si="41"/>
        <v>31241</v>
      </c>
      <c r="AV6" s="2">
        <f t="shared" si="42"/>
        <v>16467</v>
      </c>
      <c r="AW6" s="2">
        <f t="shared" si="43"/>
        <v>47708</v>
      </c>
      <c r="AX6" s="1">
        <v>9</v>
      </c>
      <c r="AY6" s="1"/>
      <c r="AZ6" s="1">
        <v>11</v>
      </c>
      <c r="BA6" s="1"/>
      <c r="BB6" s="1">
        <v>11</v>
      </c>
      <c r="BC6" s="1"/>
      <c r="BD6" s="21"/>
      <c r="BE6" s="21"/>
      <c r="BF6">
        <v>4</v>
      </c>
      <c r="BG6" s="1">
        <v>11</v>
      </c>
      <c r="BH6" s="1"/>
      <c r="BI6" s="1">
        <v>11</v>
      </c>
      <c r="BJ6" s="1"/>
      <c r="BK6" s="1">
        <v>11</v>
      </c>
      <c r="BL6" s="1"/>
      <c r="BM6" s="6">
        <v>6</v>
      </c>
    </row>
    <row r="7" spans="1:65" s="6" customFormat="1" ht="36" customHeight="1" x14ac:dyDescent="0.55000000000000004">
      <c r="A7" s="29"/>
      <c r="B7" s="30"/>
      <c r="C7" s="31"/>
      <c r="D7" s="47"/>
      <c r="E7" s="47"/>
      <c r="F7" s="47"/>
      <c r="G7" s="48"/>
      <c r="H7" s="48"/>
      <c r="I7" s="49"/>
      <c r="J7" s="5"/>
      <c r="K7" s="12">
        <f t="shared" si="44"/>
        <v>35</v>
      </c>
      <c r="L7" s="3" t="s">
        <v>1</v>
      </c>
      <c r="M7" s="2">
        <f t="shared" si="16"/>
        <v>6937</v>
      </c>
      <c r="N7" s="2">
        <f t="shared" si="17"/>
        <v>3100</v>
      </c>
      <c r="O7" s="2">
        <f t="shared" si="18"/>
        <v>693</v>
      </c>
      <c r="P7" s="2">
        <f t="shared" si="19"/>
        <v>310</v>
      </c>
      <c r="Q7" s="2">
        <f t="shared" si="20"/>
        <v>7630</v>
      </c>
      <c r="R7" s="2">
        <f t="shared" si="21"/>
        <v>3410</v>
      </c>
      <c r="S7" s="2">
        <f t="shared" si="22"/>
        <v>11040</v>
      </c>
      <c r="T7" s="4"/>
      <c r="U7" s="12">
        <f t="shared" si="45"/>
        <v>65</v>
      </c>
      <c r="V7" s="3" t="s">
        <v>1</v>
      </c>
      <c r="W7" s="2">
        <f t="shared" si="23"/>
        <v>13897</v>
      </c>
      <c r="X7" s="2">
        <f t="shared" si="24"/>
        <v>6700</v>
      </c>
      <c r="Y7" s="2">
        <f t="shared" si="25"/>
        <v>1389</v>
      </c>
      <c r="Z7" s="2">
        <f t="shared" si="26"/>
        <v>670</v>
      </c>
      <c r="AA7" s="2">
        <f t="shared" si="27"/>
        <v>15286</v>
      </c>
      <c r="AB7" s="2">
        <f t="shared" si="28"/>
        <v>7370</v>
      </c>
      <c r="AC7" s="2">
        <f t="shared" si="29"/>
        <v>22656</v>
      </c>
      <c r="AD7" s="4"/>
      <c r="AE7" s="12">
        <f t="shared" si="46"/>
        <v>95</v>
      </c>
      <c r="AF7" s="3" t="s">
        <v>1</v>
      </c>
      <c r="AG7" s="2">
        <f t="shared" si="30"/>
        <v>20857</v>
      </c>
      <c r="AH7" s="2">
        <f t="shared" si="31"/>
        <v>10600</v>
      </c>
      <c r="AI7" s="2">
        <f t="shared" si="32"/>
        <v>2085</v>
      </c>
      <c r="AJ7" s="2">
        <f t="shared" si="33"/>
        <v>1060</v>
      </c>
      <c r="AK7" s="2">
        <f t="shared" si="34"/>
        <v>22942</v>
      </c>
      <c r="AL7" s="2">
        <f t="shared" si="35"/>
        <v>11660</v>
      </c>
      <c r="AM7" s="2">
        <f t="shared" si="36"/>
        <v>34602</v>
      </c>
      <c r="AN7" s="4"/>
      <c r="AO7" s="12">
        <f t="shared" si="47"/>
        <v>125</v>
      </c>
      <c r="AP7" s="3" t="s">
        <v>1</v>
      </c>
      <c r="AQ7" s="2">
        <f t="shared" si="37"/>
        <v>28667</v>
      </c>
      <c r="AR7" s="2">
        <f t="shared" si="38"/>
        <v>15125</v>
      </c>
      <c r="AS7" s="2">
        <f t="shared" si="39"/>
        <v>2866</v>
      </c>
      <c r="AT7" s="2">
        <f t="shared" si="40"/>
        <v>1512</v>
      </c>
      <c r="AU7" s="2">
        <f t="shared" si="41"/>
        <v>31533</v>
      </c>
      <c r="AV7" s="2">
        <f t="shared" si="42"/>
        <v>16637</v>
      </c>
      <c r="AW7" s="2">
        <f t="shared" si="43"/>
        <v>48170</v>
      </c>
      <c r="AX7" s="1">
        <v>20</v>
      </c>
      <c r="AY7" s="1">
        <v>209</v>
      </c>
      <c r="AZ7" s="1">
        <v>30</v>
      </c>
      <c r="BA7" s="1">
        <v>232</v>
      </c>
      <c r="BB7" s="1">
        <v>100</v>
      </c>
      <c r="BC7" s="1">
        <v>266</v>
      </c>
      <c r="BD7" s="21"/>
      <c r="BE7" s="21"/>
      <c r="BF7">
        <v>5</v>
      </c>
      <c r="BG7" s="1">
        <v>30</v>
      </c>
      <c r="BH7" s="1">
        <v>95</v>
      </c>
      <c r="BI7" s="1">
        <v>30</v>
      </c>
      <c r="BJ7" s="1">
        <v>120</v>
      </c>
      <c r="BK7" s="1">
        <v>30</v>
      </c>
      <c r="BL7" s="1">
        <v>120</v>
      </c>
      <c r="BM7" s="6">
        <v>7</v>
      </c>
    </row>
    <row r="8" spans="1:65" s="6" customFormat="1" ht="36" customHeight="1" thickBot="1" x14ac:dyDescent="0.6">
      <c r="A8" s="32"/>
      <c r="B8" s="33"/>
      <c r="C8" s="34"/>
      <c r="D8" s="50"/>
      <c r="E8" s="50"/>
      <c r="F8" s="50"/>
      <c r="G8" s="51"/>
      <c r="H8" s="51"/>
      <c r="I8" s="52"/>
      <c r="J8" s="8"/>
      <c r="K8" s="12">
        <f t="shared" si="44"/>
        <v>36</v>
      </c>
      <c r="L8" s="3" t="s">
        <v>1</v>
      </c>
      <c r="M8" s="2">
        <f t="shared" si="16"/>
        <v>7169</v>
      </c>
      <c r="N8" s="2">
        <f t="shared" si="17"/>
        <v>3210</v>
      </c>
      <c r="O8" s="2">
        <f t="shared" si="18"/>
        <v>716</v>
      </c>
      <c r="P8" s="2">
        <f t="shared" si="19"/>
        <v>321</v>
      </c>
      <c r="Q8" s="2">
        <f t="shared" si="20"/>
        <v>7885</v>
      </c>
      <c r="R8" s="2">
        <f t="shared" si="21"/>
        <v>3531</v>
      </c>
      <c r="S8" s="2">
        <f t="shared" si="22"/>
        <v>11416</v>
      </c>
      <c r="T8" s="4"/>
      <c r="U8" s="12">
        <f t="shared" si="45"/>
        <v>66</v>
      </c>
      <c r="V8" s="3" t="s">
        <v>1</v>
      </c>
      <c r="W8" s="2">
        <f t="shared" si="23"/>
        <v>14129</v>
      </c>
      <c r="X8" s="2">
        <f t="shared" si="24"/>
        <v>6830</v>
      </c>
      <c r="Y8" s="2">
        <f t="shared" si="25"/>
        <v>1412</v>
      </c>
      <c r="Z8" s="2">
        <f t="shared" si="26"/>
        <v>683</v>
      </c>
      <c r="AA8" s="2">
        <f t="shared" si="27"/>
        <v>15541</v>
      </c>
      <c r="AB8" s="2">
        <f t="shared" si="28"/>
        <v>7513</v>
      </c>
      <c r="AC8" s="2">
        <f t="shared" si="29"/>
        <v>23054</v>
      </c>
      <c r="AD8" s="4"/>
      <c r="AE8" s="12">
        <f t="shared" si="46"/>
        <v>96</v>
      </c>
      <c r="AF8" s="3" t="s">
        <v>1</v>
      </c>
      <c r="AG8" s="2">
        <f t="shared" si="30"/>
        <v>21089</v>
      </c>
      <c r="AH8" s="2">
        <f t="shared" si="31"/>
        <v>10730</v>
      </c>
      <c r="AI8" s="2">
        <f t="shared" si="32"/>
        <v>2108</v>
      </c>
      <c r="AJ8" s="2">
        <f t="shared" si="33"/>
        <v>1073</v>
      </c>
      <c r="AK8" s="2">
        <f t="shared" si="34"/>
        <v>23197</v>
      </c>
      <c r="AL8" s="2">
        <f t="shared" si="35"/>
        <v>11803</v>
      </c>
      <c r="AM8" s="2">
        <f t="shared" si="36"/>
        <v>35000</v>
      </c>
      <c r="AN8" s="4"/>
      <c r="AO8" s="12">
        <f t="shared" si="47"/>
        <v>126</v>
      </c>
      <c r="AP8" s="3" t="s">
        <v>1</v>
      </c>
      <c r="AQ8" s="2">
        <f t="shared" si="37"/>
        <v>28933</v>
      </c>
      <c r="AR8" s="2">
        <f t="shared" si="38"/>
        <v>15280</v>
      </c>
      <c r="AS8" s="2">
        <f t="shared" si="39"/>
        <v>2893</v>
      </c>
      <c r="AT8" s="2">
        <f t="shared" si="40"/>
        <v>1528</v>
      </c>
      <c r="AU8" s="2">
        <f t="shared" si="41"/>
        <v>31826</v>
      </c>
      <c r="AV8" s="2">
        <f t="shared" si="42"/>
        <v>16808</v>
      </c>
      <c r="AW8" s="2">
        <f t="shared" si="43"/>
        <v>48634</v>
      </c>
      <c r="AX8" s="1">
        <v>21</v>
      </c>
      <c r="AY8" s="1"/>
      <c r="AZ8" s="1">
        <v>31</v>
      </c>
      <c r="BA8" s="1"/>
      <c r="BB8" s="1">
        <v>101</v>
      </c>
      <c r="BC8" s="1"/>
      <c r="BD8" s="21"/>
      <c r="BE8" s="21"/>
      <c r="BF8">
        <v>6</v>
      </c>
      <c r="BG8" s="1">
        <v>31</v>
      </c>
      <c r="BH8" s="1"/>
      <c r="BI8" s="1">
        <v>31</v>
      </c>
      <c r="BJ8" s="1"/>
      <c r="BK8" s="1">
        <v>31</v>
      </c>
      <c r="BL8" s="1"/>
      <c r="BM8" s="6">
        <v>8</v>
      </c>
    </row>
    <row r="9" spans="1:65" s="6" customFormat="1" ht="36" customHeight="1" x14ac:dyDescent="0.55000000000000004">
      <c r="A9" s="45" t="s">
        <v>6</v>
      </c>
      <c r="B9" s="45"/>
      <c r="C9" s="17" t="s">
        <v>5</v>
      </c>
      <c r="D9" s="17" t="s">
        <v>4</v>
      </c>
      <c r="E9" s="17" t="s">
        <v>3</v>
      </c>
      <c r="F9" s="17" t="s">
        <v>3</v>
      </c>
      <c r="G9" s="19" t="s">
        <v>5</v>
      </c>
      <c r="H9" s="19" t="s">
        <v>4</v>
      </c>
      <c r="I9" s="17" t="s">
        <v>2</v>
      </c>
      <c r="J9" s="4"/>
      <c r="K9" s="12">
        <f t="shared" si="44"/>
        <v>37</v>
      </c>
      <c r="L9" s="3" t="s">
        <v>1</v>
      </c>
      <c r="M9" s="2">
        <f t="shared" si="16"/>
        <v>7401</v>
      </c>
      <c r="N9" s="2">
        <f t="shared" si="17"/>
        <v>3320</v>
      </c>
      <c r="O9" s="2">
        <f t="shared" si="18"/>
        <v>740</v>
      </c>
      <c r="P9" s="2">
        <f t="shared" si="19"/>
        <v>332</v>
      </c>
      <c r="Q9" s="2">
        <f t="shared" si="20"/>
        <v>8141</v>
      </c>
      <c r="R9" s="2">
        <f t="shared" si="21"/>
        <v>3652</v>
      </c>
      <c r="S9" s="2">
        <f t="shared" si="22"/>
        <v>11793</v>
      </c>
      <c r="T9" s="4"/>
      <c r="U9" s="12">
        <f t="shared" si="45"/>
        <v>67</v>
      </c>
      <c r="V9" s="3" t="s">
        <v>1</v>
      </c>
      <c r="W9" s="2">
        <f t="shared" si="23"/>
        <v>14361</v>
      </c>
      <c r="X9" s="2">
        <f t="shared" si="24"/>
        <v>6960</v>
      </c>
      <c r="Y9" s="2">
        <f t="shared" si="25"/>
        <v>1436</v>
      </c>
      <c r="Z9" s="2">
        <f t="shared" si="26"/>
        <v>696</v>
      </c>
      <c r="AA9" s="2">
        <f t="shared" si="27"/>
        <v>15797</v>
      </c>
      <c r="AB9" s="2">
        <f t="shared" si="28"/>
        <v>7656</v>
      </c>
      <c r="AC9" s="2">
        <f t="shared" si="29"/>
        <v>23453</v>
      </c>
      <c r="AD9" s="4"/>
      <c r="AE9" s="12">
        <f t="shared" si="46"/>
        <v>97</v>
      </c>
      <c r="AF9" s="3" t="s">
        <v>1</v>
      </c>
      <c r="AG9" s="2">
        <f t="shared" si="30"/>
        <v>21321</v>
      </c>
      <c r="AH9" s="2">
        <f t="shared" si="31"/>
        <v>10860</v>
      </c>
      <c r="AI9" s="2">
        <f t="shared" si="32"/>
        <v>2132</v>
      </c>
      <c r="AJ9" s="2">
        <f t="shared" si="33"/>
        <v>1086</v>
      </c>
      <c r="AK9" s="2">
        <f t="shared" si="34"/>
        <v>23453</v>
      </c>
      <c r="AL9" s="2">
        <f t="shared" si="35"/>
        <v>11946</v>
      </c>
      <c r="AM9" s="2">
        <f t="shared" si="36"/>
        <v>35399</v>
      </c>
      <c r="AN9" s="4"/>
      <c r="AO9" s="12">
        <f t="shared" si="47"/>
        <v>127</v>
      </c>
      <c r="AP9" s="3" t="s">
        <v>1</v>
      </c>
      <c r="AQ9" s="2">
        <f t="shared" si="37"/>
        <v>29199</v>
      </c>
      <c r="AR9" s="2">
        <f t="shared" si="38"/>
        <v>15435</v>
      </c>
      <c r="AS9" s="2">
        <f t="shared" si="39"/>
        <v>2919</v>
      </c>
      <c r="AT9" s="2">
        <f t="shared" si="40"/>
        <v>1543</v>
      </c>
      <c r="AU9" s="2">
        <f t="shared" si="41"/>
        <v>32118</v>
      </c>
      <c r="AV9" s="2">
        <f t="shared" si="42"/>
        <v>16978</v>
      </c>
      <c r="AW9" s="2">
        <f t="shared" si="43"/>
        <v>49096</v>
      </c>
      <c r="AX9" s="1">
        <v>100</v>
      </c>
      <c r="AY9" s="1">
        <v>232</v>
      </c>
      <c r="AZ9" s="1">
        <v>100</v>
      </c>
      <c r="BA9" s="1">
        <v>266</v>
      </c>
      <c r="BB9" s="1">
        <v>300</v>
      </c>
      <c r="BC9" s="1">
        <v>292</v>
      </c>
      <c r="BD9" s="21"/>
      <c r="BE9" s="21"/>
      <c r="BF9">
        <v>7</v>
      </c>
      <c r="BG9" s="1">
        <v>50</v>
      </c>
      <c r="BH9" s="1">
        <v>110</v>
      </c>
      <c r="BI9" s="1">
        <v>50</v>
      </c>
      <c r="BJ9" s="1">
        <v>140</v>
      </c>
      <c r="BK9" s="1">
        <v>50</v>
      </c>
      <c r="BL9" s="1">
        <v>140</v>
      </c>
      <c r="BM9" s="6">
        <v>9</v>
      </c>
    </row>
    <row r="10" spans="1:65" s="6" customFormat="1" ht="36" customHeight="1" x14ac:dyDescent="0.55000000000000004">
      <c r="A10" s="15">
        <f>A6</f>
        <v>8</v>
      </c>
      <c r="B10" s="3" t="s">
        <v>1</v>
      </c>
      <c r="C10" s="2">
        <f>IF($D$6="官公署用",($BC$5)+(MAX((MIN($BB$7,A10)-$BB$6+1)*$BC$7,0))+(MAX((MIN($BB$9,A10)-$BB$8+1)*$BC$9,0))+(MAX((MIN($BB$11,A10)-$BB$10+1)*$BC$11,0))+(MAX((MIN($BB$13,A10)-$BB$12+1)*$BC$13,0)),IF($D$6="家庭用",($AY$5)+(MAX((MIN($AX$7,A10)-$AX$6+1)*$AY$7,0))+(MAX((MIN($AX$9,A10)-$AX$8+1)*$AY$9,0))+(MAX((MIN($AX$11,A10)-$AX$10+1)*$AY$11,0))+(MAX((MIN($AX$13,A10)-$AX$12+1)*$AY$13,0)),IF($D$6="営業用",($BA$5)+(MAX((MIN($AZ$7,A10)-$AZ$6+1)*$BA$7,0))+(MAX((MIN($AZ$9,A10)-$AZ$8+1)*$BA$9,0))+(MAX((MIN($AZ$11,A10)-$AZ$10+1)*$BA$11,0))+(MAX((MIN($AZ$13,A10)-$AZ$12+1)*$BA$13,0)),IF($D$6="臨時用",A10*$BD$5,0))))</f>
        <v>949</v>
      </c>
      <c r="D10" s="2">
        <f>IF($Q$1="下水道有",IF(OR($D$6="官公署用",$D$6="営業用",$D$6="臨時用"),($BL$5)+(MAX((MIN($BK$7,A10)-$BK$6+1)*$BL$7,0))+(MAX((MIN($BK$9,A10)-$BK$8+1)*$BL$9,0))+(MAX((MIN($BK$11,A10)-$BK$10+1)*$BL$11,0))+(MAX((MIN($BK$13,A10)-$BK$12+1)*$BL$13,0))+(MAX((MIN($BK$15,A10)-$BK$14+1)*$BL$15,0))+(MAX((MIN($BK$17,A10)-$BK$16+1)*$BL$17,0))+(MAX((MIN($BK$19,A10)-$BK$18+1)*$BL$19,0)),$BH$5+(MAX((MIN($BG$7,A10)-$BG$6+1)*$BH$7,0))+(MAX((MIN($BG$9,A10)-$BG$8+1)*$BH$9,0))+(MAX((MIN($BG$11,A10)-$BG$10+1)*$BH$11,0))+(MAX((MIN($BG$13,A10)-$BG$12+1)*$BH$13,0))+(MAX((MIN($BG$15,A10)-$BG$14+1)*$BH$15,0))),0)</f>
        <v>650</v>
      </c>
      <c r="E10" s="2">
        <f>ROUNDDOWN(C10*0.1,0)</f>
        <v>94</v>
      </c>
      <c r="F10" s="2">
        <f>ROUNDDOWN(D10*0.1,0)</f>
        <v>65</v>
      </c>
      <c r="G10" s="2">
        <f>C10+E10</f>
        <v>1043</v>
      </c>
      <c r="H10" s="2">
        <f>D10+F10</f>
        <v>715</v>
      </c>
      <c r="I10" s="2">
        <f>SUM(G10:H10)</f>
        <v>1758</v>
      </c>
      <c r="J10" s="4"/>
      <c r="K10" s="12">
        <f t="shared" si="44"/>
        <v>38</v>
      </c>
      <c r="L10" s="3" t="s">
        <v>1</v>
      </c>
      <c r="M10" s="2">
        <f t="shared" si="16"/>
        <v>7633</v>
      </c>
      <c r="N10" s="2">
        <f t="shared" si="17"/>
        <v>3430</v>
      </c>
      <c r="O10" s="2">
        <f t="shared" si="18"/>
        <v>763</v>
      </c>
      <c r="P10" s="2">
        <f t="shared" si="19"/>
        <v>343</v>
      </c>
      <c r="Q10" s="2">
        <f t="shared" si="20"/>
        <v>8396</v>
      </c>
      <c r="R10" s="2">
        <f t="shared" si="21"/>
        <v>3773</v>
      </c>
      <c r="S10" s="2">
        <f t="shared" si="22"/>
        <v>12169</v>
      </c>
      <c r="T10" s="4"/>
      <c r="U10" s="12">
        <f t="shared" si="45"/>
        <v>68</v>
      </c>
      <c r="V10" s="3" t="s">
        <v>1</v>
      </c>
      <c r="W10" s="2">
        <f t="shared" si="23"/>
        <v>14593</v>
      </c>
      <c r="X10" s="2">
        <f t="shared" si="24"/>
        <v>7090</v>
      </c>
      <c r="Y10" s="2">
        <f t="shared" si="25"/>
        <v>1459</v>
      </c>
      <c r="Z10" s="2">
        <f t="shared" si="26"/>
        <v>709</v>
      </c>
      <c r="AA10" s="2">
        <f t="shared" si="27"/>
        <v>16052</v>
      </c>
      <c r="AB10" s="2">
        <f t="shared" si="28"/>
        <v>7799</v>
      </c>
      <c r="AC10" s="2">
        <f t="shared" si="29"/>
        <v>23851</v>
      </c>
      <c r="AD10" s="4"/>
      <c r="AE10" s="12">
        <f t="shared" si="46"/>
        <v>98</v>
      </c>
      <c r="AF10" s="3" t="s">
        <v>1</v>
      </c>
      <c r="AG10" s="2">
        <f t="shared" si="30"/>
        <v>21553</v>
      </c>
      <c r="AH10" s="2">
        <f t="shared" si="31"/>
        <v>10990</v>
      </c>
      <c r="AI10" s="2">
        <f t="shared" si="32"/>
        <v>2155</v>
      </c>
      <c r="AJ10" s="2">
        <f t="shared" si="33"/>
        <v>1099</v>
      </c>
      <c r="AK10" s="2">
        <f t="shared" si="34"/>
        <v>23708</v>
      </c>
      <c r="AL10" s="2">
        <f t="shared" si="35"/>
        <v>12089</v>
      </c>
      <c r="AM10" s="2">
        <f t="shared" si="36"/>
        <v>35797</v>
      </c>
      <c r="AN10" s="4"/>
      <c r="AO10" s="12">
        <f t="shared" si="47"/>
        <v>128</v>
      </c>
      <c r="AP10" s="3" t="s">
        <v>1</v>
      </c>
      <c r="AQ10" s="2">
        <f t="shared" si="37"/>
        <v>29465</v>
      </c>
      <c r="AR10" s="2">
        <f t="shared" si="38"/>
        <v>15590</v>
      </c>
      <c r="AS10" s="2">
        <f t="shared" si="39"/>
        <v>2946</v>
      </c>
      <c r="AT10" s="2">
        <f t="shared" si="40"/>
        <v>1559</v>
      </c>
      <c r="AU10" s="2">
        <f t="shared" si="41"/>
        <v>32411</v>
      </c>
      <c r="AV10" s="2">
        <f t="shared" si="42"/>
        <v>17149</v>
      </c>
      <c r="AW10" s="2">
        <f t="shared" si="43"/>
        <v>49560</v>
      </c>
      <c r="AX10" s="1">
        <v>101</v>
      </c>
      <c r="AY10" s="1"/>
      <c r="AZ10" s="1">
        <v>101</v>
      </c>
      <c r="BA10" s="1"/>
      <c r="BB10" s="1">
        <v>301</v>
      </c>
      <c r="BC10" s="1"/>
      <c r="BD10" s="21"/>
      <c r="BE10" s="21"/>
      <c r="BF10">
        <v>8</v>
      </c>
      <c r="BG10" s="1">
        <v>51</v>
      </c>
      <c r="BH10" s="1"/>
      <c r="BI10" s="1">
        <v>51</v>
      </c>
      <c r="BJ10" s="1"/>
      <c r="BK10" s="1">
        <v>51</v>
      </c>
      <c r="BL10" s="1"/>
      <c r="BM10" s="6">
        <v>10</v>
      </c>
    </row>
    <row r="11" spans="1:65" s="6" customFormat="1" ht="36" customHeight="1" x14ac:dyDescent="0.55000000000000004">
      <c r="A11" s="12">
        <f>A10+1</f>
        <v>9</v>
      </c>
      <c r="B11" s="3" t="s">
        <v>1</v>
      </c>
      <c r="C11" s="2">
        <f t="shared" ref="C11:C19" si="48">IF($D$6="官公署用",($BC$5)+(MAX((MIN($BB$7,A11)-$BB$6+1)*$BC$7,0))+(MAX((MIN($BB$9,A11)-$BB$8+1)*$BC$9,0))+(MAX((MIN($BB$11,A11)-$BB$10+1)*$BC$11,0))+(MAX((MIN($BB$13,A11)-$BB$12+1)*$BC$13,0)),IF($D$6="家庭用",($AY$5)+(MAX((MIN($AX$7,A11)-$AX$6+1)*$AY$7,0))+(MAX((MIN($AX$9,A11)-$AX$8+1)*$AY$9,0))+(MAX((MIN($AX$11,A11)-$AX$10+1)*$AY$11,0))+(MAX((MIN($AX$13,A11)-$AX$12+1)*$AY$13,0)),IF($D$6="営業用",($BA$5)+(MAX((MIN($AZ$7,A11)-$AZ$6+1)*$BA$7,0))+(MAX((MIN($AZ$9,A11)-$AZ$8+1)*$BA$9,0))+(MAX((MIN($AZ$11,A11)-$AZ$10+1)*$BA$11,0))+(MAX((MIN($AZ$13,A11)-$AZ$12+1)*$BA$13,0)),IF($D$6="臨時用",A11*$BD$5,0))))</f>
        <v>1158</v>
      </c>
      <c r="D11" s="2">
        <f t="shared" ref="D11:D19" si="49">IF($Q$1="下水道有",IF(OR($D$6="官公署用",$D$6="営業用",$D$6="臨時用"),($BL$5)+(MAX((MIN($BK$7,A11)-$BK$6+1)*$BL$7,0))+(MAX((MIN($BK$9,A11)-$BK$8+1)*$BL$9,0))+(MAX((MIN($BK$11,A11)-$BK$10+1)*$BL$11,0))+(MAX((MIN($BK$13,A11)-$BK$12+1)*$BL$13,0))+(MAX((MIN($BK$15,A11)-$BK$14+1)*$BL$15,0))+(MAX((MIN($BK$17,A11)-$BK$16+1)*$BL$17,0))+(MAX((MIN($BK$19,A11)-$BK$18+1)*$BL$19,0)),$BH$5+(MAX((MIN($BG$7,A11)-$BG$6+1)*$BH$7,0))+(MAX((MIN($BG$9,A11)-$BG$8+1)*$BH$9,0))+(MAX((MIN($BG$11,A11)-$BG$10+1)*$BH$11,0))+(MAX((MIN($BG$13,A11)-$BG$12+1)*$BH$13,0))+(MAX((MIN($BG$15,A11)-$BG$14+1)*$BH$15,0))),0)</f>
        <v>650</v>
      </c>
      <c r="E11" s="2">
        <f t="shared" ref="E11:E19" si="50">ROUNDDOWN(C11*0.1,0)</f>
        <v>115</v>
      </c>
      <c r="F11" s="2">
        <f t="shared" ref="F11:F19" si="51">ROUNDDOWN(D11*0.1,0)</f>
        <v>65</v>
      </c>
      <c r="G11" s="2">
        <f t="shared" ref="G11:G32" si="52">C11+E11</f>
        <v>1273</v>
      </c>
      <c r="H11" s="2">
        <f t="shared" ref="H11:H32" si="53">D11+F11</f>
        <v>715</v>
      </c>
      <c r="I11" s="2">
        <f t="shared" ref="I11:I32" si="54">SUM(G11:H11)</f>
        <v>1988</v>
      </c>
      <c r="J11" s="4"/>
      <c r="K11" s="12">
        <f t="shared" si="44"/>
        <v>39</v>
      </c>
      <c r="L11" s="3" t="s">
        <v>1</v>
      </c>
      <c r="M11" s="2">
        <f t="shared" si="16"/>
        <v>7865</v>
      </c>
      <c r="N11" s="2">
        <f t="shared" si="17"/>
        <v>3540</v>
      </c>
      <c r="O11" s="2">
        <f t="shared" si="18"/>
        <v>786</v>
      </c>
      <c r="P11" s="2">
        <f t="shared" si="19"/>
        <v>354</v>
      </c>
      <c r="Q11" s="2">
        <f t="shared" si="20"/>
        <v>8651</v>
      </c>
      <c r="R11" s="2">
        <f t="shared" si="21"/>
        <v>3894</v>
      </c>
      <c r="S11" s="2">
        <f t="shared" si="22"/>
        <v>12545</v>
      </c>
      <c r="T11" s="4"/>
      <c r="U11" s="12">
        <f t="shared" si="45"/>
        <v>69</v>
      </c>
      <c r="V11" s="3" t="s">
        <v>1</v>
      </c>
      <c r="W11" s="2">
        <f t="shared" si="23"/>
        <v>14825</v>
      </c>
      <c r="X11" s="2">
        <f t="shared" si="24"/>
        <v>7220</v>
      </c>
      <c r="Y11" s="2">
        <f t="shared" si="25"/>
        <v>1482</v>
      </c>
      <c r="Z11" s="2">
        <f t="shared" si="26"/>
        <v>722</v>
      </c>
      <c r="AA11" s="2">
        <f t="shared" si="27"/>
        <v>16307</v>
      </c>
      <c r="AB11" s="2">
        <f t="shared" si="28"/>
        <v>7942</v>
      </c>
      <c r="AC11" s="2">
        <f t="shared" si="29"/>
        <v>24249</v>
      </c>
      <c r="AD11" s="4"/>
      <c r="AE11" s="12">
        <f t="shared" si="46"/>
        <v>99</v>
      </c>
      <c r="AF11" s="3" t="s">
        <v>1</v>
      </c>
      <c r="AG11" s="2">
        <f t="shared" si="30"/>
        <v>21785</v>
      </c>
      <c r="AH11" s="2">
        <f t="shared" si="31"/>
        <v>11120</v>
      </c>
      <c r="AI11" s="2">
        <f t="shared" si="32"/>
        <v>2178</v>
      </c>
      <c r="AJ11" s="2">
        <f t="shared" si="33"/>
        <v>1112</v>
      </c>
      <c r="AK11" s="2">
        <f t="shared" si="34"/>
        <v>23963</v>
      </c>
      <c r="AL11" s="2">
        <f t="shared" si="35"/>
        <v>12232</v>
      </c>
      <c r="AM11" s="2">
        <f t="shared" si="36"/>
        <v>36195</v>
      </c>
      <c r="AN11" s="4"/>
      <c r="AO11" s="12">
        <f t="shared" si="47"/>
        <v>129</v>
      </c>
      <c r="AP11" s="3" t="s">
        <v>1</v>
      </c>
      <c r="AQ11" s="2">
        <f t="shared" si="37"/>
        <v>29731</v>
      </c>
      <c r="AR11" s="2">
        <f t="shared" si="38"/>
        <v>15745</v>
      </c>
      <c r="AS11" s="2">
        <f t="shared" si="39"/>
        <v>2973</v>
      </c>
      <c r="AT11" s="2">
        <f t="shared" si="40"/>
        <v>1574</v>
      </c>
      <c r="AU11" s="2">
        <f t="shared" si="41"/>
        <v>32704</v>
      </c>
      <c r="AV11" s="2">
        <f t="shared" si="42"/>
        <v>17319</v>
      </c>
      <c r="AW11" s="2">
        <f t="shared" si="43"/>
        <v>50023</v>
      </c>
      <c r="AX11" s="1">
        <v>300</v>
      </c>
      <c r="AY11" s="1">
        <v>266</v>
      </c>
      <c r="AZ11" s="1">
        <v>300</v>
      </c>
      <c r="BA11" s="1">
        <v>292</v>
      </c>
      <c r="BB11" s="1">
        <v>500</v>
      </c>
      <c r="BC11" s="1">
        <v>314</v>
      </c>
      <c r="BD11" s="21"/>
      <c r="BE11" s="21"/>
      <c r="BF11">
        <v>9</v>
      </c>
      <c r="BG11" s="1">
        <v>100</v>
      </c>
      <c r="BH11" s="1">
        <v>130</v>
      </c>
      <c r="BI11" s="1">
        <v>100</v>
      </c>
      <c r="BJ11" s="1">
        <v>145</v>
      </c>
      <c r="BK11" s="1">
        <v>100</v>
      </c>
      <c r="BL11" s="1">
        <v>145</v>
      </c>
      <c r="BM11" s="6">
        <v>11</v>
      </c>
    </row>
    <row r="12" spans="1:65" s="6" customFormat="1" ht="36" customHeight="1" x14ac:dyDescent="0.55000000000000004">
      <c r="A12" s="12">
        <f t="shared" ref="A12:A32" si="55">A11+1</f>
        <v>10</v>
      </c>
      <c r="B12" s="3" t="s">
        <v>1</v>
      </c>
      <c r="C12" s="2">
        <f t="shared" si="48"/>
        <v>1367</v>
      </c>
      <c r="D12" s="2">
        <f t="shared" si="49"/>
        <v>650</v>
      </c>
      <c r="E12" s="2">
        <f t="shared" si="50"/>
        <v>136</v>
      </c>
      <c r="F12" s="2">
        <f t="shared" si="51"/>
        <v>65</v>
      </c>
      <c r="G12" s="2">
        <f t="shared" si="52"/>
        <v>1503</v>
      </c>
      <c r="H12" s="2">
        <f t="shared" si="53"/>
        <v>715</v>
      </c>
      <c r="I12" s="2">
        <f t="shared" si="54"/>
        <v>2218</v>
      </c>
      <c r="J12" s="4"/>
      <c r="K12" s="12">
        <f t="shared" si="44"/>
        <v>40</v>
      </c>
      <c r="L12" s="3" t="s">
        <v>1</v>
      </c>
      <c r="M12" s="2">
        <f t="shared" si="16"/>
        <v>8097</v>
      </c>
      <c r="N12" s="2">
        <f t="shared" si="17"/>
        <v>3650</v>
      </c>
      <c r="O12" s="2">
        <f t="shared" si="18"/>
        <v>809</v>
      </c>
      <c r="P12" s="2">
        <f t="shared" si="19"/>
        <v>365</v>
      </c>
      <c r="Q12" s="2">
        <f t="shared" si="20"/>
        <v>8906</v>
      </c>
      <c r="R12" s="2">
        <f t="shared" si="21"/>
        <v>4015</v>
      </c>
      <c r="S12" s="2">
        <f t="shared" si="22"/>
        <v>12921</v>
      </c>
      <c r="T12" s="4"/>
      <c r="U12" s="12">
        <f t="shared" si="45"/>
        <v>70</v>
      </c>
      <c r="V12" s="3" t="s">
        <v>1</v>
      </c>
      <c r="W12" s="2">
        <f t="shared" si="23"/>
        <v>15057</v>
      </c>
      <c r="X12" s="2">
        <f t="shared" si="24"/>
        <v>7350</v>
      </c>
      <c r="Y12" s="2">
        <f t="shared" si="25"/>
        <v>1505</v>
      </c>
      <c r="Z12" s="2">
        <f t="shared" si="26"/>
        <v>735</v>
      </c>
      <c r="AA12" s="2">
        <f t="shared" si="27"/>
        <v>16562</v>
      </c>
      <c r="AB12" s="2">
        <f t="shared" si="28"/>
        <v>8085</v>
      </c>
      <c r="AC12" s="2">
        <f t="shared" si="29"/>
        <v>24647</v>
      </c>
      <c r="AD12" s="4"/>
      <c r="AE12" s="12">
        <f t="shared" si="46"/>
        <v>100</v>
      </c>
      <c r="AF12" s="3" t="s">
        <v>1</v>
      </c>
      <c r="AG12" s="2">
        <f t="shared" si="30"/>
        <v>22017</v>
      </c>
      <c r="AH12" s="2">
        <f t="shared" si="31"/>
        <v>11250</v>
      </c>
      <c r="AI12" s="2">
        <f t="shared" si="32"/>
        <v>2201</v>
      </c>
      <c r="AJ12" s="2">
        <f t="shared" si="33"/>
        <v>1125</v>
      </c>
      <c r="AK12" s="2">
        <f t="shared" si="34"/>
        <v>24218</v>
      </c>
      <c r="AL12" s="2">
        <f t="shared" si="35"/>
        <v>12375</v>
      </c>
      <c r="AM12" s="2">
        <f t="shared" si="36"/>
        <v>36593</v>
      </c>
      <c r="AN12" s="4"/>
      <c r="AO12" s="12">
        <f t="shared" si="47"/>
        <v>130</v>
      </c>
      <c r="AP12" s="3" t="s">
        <v>1</v>
      </c>
      <c r="AQ12" s="2">
        <f t="shared" si="37"/>
        <v>29997</v>
      </c>
      <c r="AR12" s="2">
        <f t="shared" si="38"/>
        <v>15900</v>
      </c>
      <c r="AS12" s="2">
        <f t="shared" si="39"/>
        <v>2999</v>
      </c>
      <c r="AT12" s="2">
        <f t="shared" si="40"/>
        <v>1590</v>
      </c>
      <c r="AU12" s="2">
        <f t="shared" si="41"/>
        <v>32996</v>
      </c>
      <c r="AV12" s="2">
        <f t="shared" si="42"/>
        <v>17490</v>
      </c>
      <c r="AW12" s="2">
        <f t="shared" si="43"/>
        <v>50486</v>
      </c>
      <c r="AX12" s="1">
        <v>301</v>
      </c>
      <c r="AY12" s="1"/>
      <c r="AZ12" s="1">
        <v>301</v>
      </c>
      <c r="BA12" s="1"/>
      <c r="BB12" s="1">
        <v>501</v>
      </c>
      <c r="BC12" s="1"/>
      <c r="BD12" s="21"/>
      <c r="BE12" s="21"/>
      <c r="BF12">
        <v>10</v>
      </c>
      <c r="BG12" s="1">
        <v>101</v>
      </c>
      <c r="BH12" s="1"/>
      <c r="BI12" s="1">
        <v>101</v>
      </c>
      <c r="BJ12" s="1"/>
      <c r="BK12" s="1">
        <v>101</v>
      </c>
      <c r="BL12" s="1"/>
      <c r="BM12" s="6">
        <v>12</v>
      </c>
    </row>
    <row r="13" spans="1:65" s="6" customFormat="1" ht="36" customHeight="1" x14ac:dyDescent="0.55000000000000004">
      <c r="A13" s="12">
        <f t="shared" si="55"/>
        <v>11</v>
      </c>
      <c r="B13" s="3" t="s">
        <v>1</v>
      </c>
      <c r="C13" s="2">
        <f t="shared" si="48"/>
        <v>1576</v>
      </c>
      <c r="D13" s="2">
        <f t="shared" si="49"/>
        <v>745</v>
      </c>
      <c r="E13" s="2">
        <f t="shared" si="50"/>
        <v>157</v>
      </c>
      <c r="F13" s="2">
        <f t="shared" si="51"/>
        <v>74</v>
      </c>
      <c r="G13" s="2">
        <f t="shared" si="52"/>
        <v>1733</v>
      </c>
      <c r="H13" s="2">
        <f t="shared" si="53"/>
        <v>819</v>
      </c>
      <c r="I13" s="2">
        <f t="shared" si="54"/>
        <v>2552</v>
      </c>
      <c r="J13" s="4"/>
      <c r="K13" s="12">
        <f t="shared" si="44"/>
        <v>41</v>
      </c>
      <c r="L13" s="3" t="s">
        <v>1</v>
      </c>
      <c r="M13" s="2">
        <f t="shared" si="16"/>
        <v>8329</v>
      </c>
      <c r="N13" s="2">
        <f t="shared" si="17"/>
        <v>3760</v>
      </c>
      <c r="O13" s="2">
        <f t="shared" si="18"/>
        <v>832</v>
      </c>
      <c r="P13" s="2">
        <f t="shared" si="19"/>
        <v>376</v>
      </c>
      <c r="Q13" s="2">
        <f t="shared" si="20"/>
        <v>9161</v>
      </c>
      <c r="R13" s="2">
        <f t="shared" si="21"/>
        <v>4136</v>
      </c>
      <c r="S13" s="2">
        <f t="shared" si="22"/>
        <v>13297</v>
      </c>
      <c r="T13" s="4"/>
      <c r="U13" s="12">
        <f t="shared" si="45"/>
        <v>71</v>
      </c>
      <c r="V13" s="3" t="s">
        <v>1</v>
      </c>
      <c r="W13" s="2">
        <f t="shared" si="23"/>
        <v>15289</v>
      </c>
      <c r="X13" s="2">
        <f t="shared" si="24"/>
        <v>7480</v>
      </c>
      <c r="Y13" s="2">
        <f t="shared" si="25"/>
        <v>1528</v>
      </c>
      <c r="Z13" s="2">
        <f t="shared" si="26"/>
        <v>748</v>
      </c>
      <c r="AA13" s="2">
        <f t="shared" si="27"/>
        <v>16817</v>
      </c>
      <c r="AB13" s="2">
        <f t="shared" si="28"/>
        <v>8228</v>
      </c>
      <c r="AC13" s="2">
        <f t="shared" si="29"/>
        <v>25045</v>
      </c>
      <c r="AD13" s="4"/>
      <c r="AE13" s="12">
        <f t="shared" si="46"/>
        <v>101</v>
      </c>
      <c r="AF13" s="3" t="s">
        <v>1</v>
      </c>
      <c r="AG13" s="2">
        <f t="shared" si="30"/>
        <v>22283</v>
      </c>
      <c r="AH13" s="2">
        <f t="shared" si="31"/>
        <v>11405</v>
      </c>
      <c r="AI13" s="2">
        <f t="shared" si="32"/>
        <v>2228</v>
      </c>
      <c r="AJ13" s="2">
        <f t="shared" si="33"/>
        <v>1140</v>
      </c>
      <c r="AK13" s="2">
        <f t="shared" si="34"/>
        <v>24511</v>
      </c>
      <c r="AL13" s="2">
        <f t="shared" si="35"/>
        <v>12545</v>
      </c>
      <c r="AM13" s="2">
        <f t="shared" si="36"/>
        <v>37056</v>
      </c>
      <c r="AN13" s="4"/>
      <c r="AO13" s="12">
        <f t="shared" si="47"/>
        <v>131</v>
      </c>
      <c r="AP13" s="3" t="s">
        <v>1</v>
      </c>
      <c r="AQ13" s="2">
        <f t="shared" si="37"/>
        <v>30263</v>
      </c>
      <c r="AR13" s="2">
        <f t="shared" si="38"/>
        <v>16055</v>
      </c>
      <c r="AS13" s="2">
        <f t="shared" si="39"/>
        <v>3026</v>
      </c>
      <c r="AT13" s="2">
        <f t="shared" si="40"/>
        <v>1605</v>
      </c>
      <c r="AU13" s="2">
        <f t="shared" si="41"/>
        <v>33289</v>
      </c>
      <c r="AV13" s="2">
        <f t="shared" si="42"/>
        <v>17660</v>
      </c>
      <c r="AW13" s="2">
        <f t="shared" si="43"/>
        <v>50949</v>
      </c>
      <c r="AX13" s="1">
        <v>999999</v>
      </c>
      <c r="AY13" s="1">
        <v>292</v>
      </c>
      <c r="AZ13" s="1">
        <v>999999</v>
      </c>
      <c r="BA13" s="1">
        <v>314</v>
      </c>
      <c r="BB13" s="1">
        <v>999999</v>
      </c>
      <c r="BC13" s="1">
        <v>347</v>
      </c>
      <c r="BD13" s="21"/>
      <c r="BE13" s="21"/>
      <c r="BF13">
        <v>11</v>
      </c>
      <c r="BG13" s="1">
        <v>300</v>
      </c>
      <c r="BH13" s="1">
        <v>155</v>
      </c>
      <c r="BI13" s="1">
        <v>300</v>
      </c>
      <c r="BJ13" s="1">
        <v>160</v>
      </c>
      <c r="BK13" s="1">
        <v>300</v>
      </c>
      <c r="BL13" s="1">
        <v>160</v>
      </c>
      <c r="BM13" s="6">
        <v>13</v>
      </c>
    </row>
    <row r="14" spans="1:65" s="6" customFormat="1" ht="36" customHeight="1" x14ac:dyDescent="0.55000000000000004">
      <c r="A14" s="12">
        <f t="shared" si="55"/>
        <v>12</v>
      </c>
      <c r="B14" s="3" t="s">
        <v>1</v>
      </c>
      <c r="C14" s="2">
        <f t="shared" si="48"/>
        <v>1785</v>
      </c>
      <c r="D14" s="2">
        <f t="shared" si="49"/>
        <v>840</v>
      </c>
      <c r="E14" s="2">
        <f t="shared" si="50"/>
        <v>178</v>
      </c>
      <c r="F14" s="2">
        <f t="shared" si="51"/>
        <v>84</v>
      </c>
      <c r="G14" s="2">
        <f t="shared" si="52"/>
        <v>1963</v>
      </c>
      <c r="H14" s="2">
        <f t="shared" si="53"/>
        <v>924</v>
      </c>
      <c r="I14" s="2">
        <f t="shared" si="54"/>
        <v>2887</v>
      </c>
      <c r="J14" s="4"/>
      <c r="K14" s="12">
        <f t="shared" si="44"/>
        <v>42</v>
      </c>
      <c r="L14" s="3" t="s">
        <v>1</v>
      </c>
      <c r="M14" s="2">
        <f t="shared" si="16"/>
        <v>8561</v>
      </c>
      <c r="N14" s="2">
        <f t="shared" si="17"/>
        <v>3870</v>
      </c>
      <c r="O14" s="2">
        <f t="shared" si="18"/>
        <v>856</v>
      </c>
      <c r="P14" s="2">
        <f t="shared" si="19"/>
        <v>387</v>
      </c>
      <c r="Q14" s="2">
        <f t="shared" si="20"/>
        <v>9417</v>
      </c>
      <c r="R14" s="2">
        <f t="shared" si="21"/>
        <v>4257</v>
      </c>
      <c r="S14" s="2">
        <f t="shared" si="22"/>
        <v>13674</v>
      </c>
      <c r="T14" s="4"/>
      <c r="U14" s="12">
        <f t="shared" si="45"/>
        <v>72</v>
      </c>
      <c r="V14" s="3" t="s">
        <v>1</v>
      </c>
      <c r="W14" s="2">
        <f t="shared" si="23"/>
        <v>15521</v>
      </c>
      <c r="X14" s="2">
        <f t="shared" si="24"/>
        <v>7610</v>
      </c>
      <c r="Y14" s="2">
        <f t="shared" si="25"/>
        <v>1552</v>
      </c>
      <c r="Z14" s="2">
        <f t="shared" si="26"/>
        <v>761</v>
      </c>
      <c r="AA14" s="2">
        <f t="shared" si="27"/>
        <v>17073</v>
      </c>
      <c r="AB14" s="2">
        <f t="shared" si="28"/>
        <v>8371</v>
      </c>
      <c r="AC14" s="2">
        <f t="shared" si="29"/>
        <v>25444</v>
      </c>
      <c r="AD14" s="4"/>
      <c r="AE14" s="12">
        <f t="shared" si="46"/>
        <v>102</v>
      </c>
      <c r="AF14" s="3" t="s">
        <v>1</v>
      </c>
      <c r="AG14" s="2">
        <f t="shared" si="30"/>
        <v>22549</v>
      </c>
      <c r="AH14" s="2">
        <f t="shared" si="31"/>
        <v>11560</v>
      </c>
      <c r="AI14" s="2">
        <f t="shared" si="32"/>
        <v>2254</v>
      </c>
      <c r="AJ14" s="2">
        <f t="shared" si="33"/>
        <v>1156</v>
      </c>
      <c r="AK14" s="2">
        <f t="shared" si="34"/>
        <v>24803</v>
      </c>
      <c r="AL14" s="2">
        <f t="shared" si="35"/>
        <v>12716</v>
      </c>
      <c r="AM14" s="2">
        <f t="shared" si="36"/>
        <v>37519</v>
      </c>
      <c r="AN14" s="4"/>
      <c r="AO14" s="12">
        <f t="shared" si="47"/>
        <v>132</v>
      </c>
      <c r="AP14" s="3" t="s">
        <v>1</v>
      </c>
      <c r="AQ14" s="2">
        <f t="shared" si="37"/>
        <v>30529</v>
      </c>
      <c r="AR14" s="2">
        <f t="shared" si="38"/>
        <v>16210</v>
      </c>
      <c r="AS14" s="2">
        <f t="shared" si="39"/>
        <v>3052</v>
      </c>
      <c r="AT14" s="2">
        <f t="shared" si="40"/>
        <v>1621</v>
      </c>
      <c r="AU14" s="2">
        <f t="shared" si="41"/>
        <v>33581</v>
      </c>
      <c r="AV14" s="2">
        <f t="shared" si="42"/>
        <v>17831</v>
      </c>
      <c r="AW14" s="2">
        <f t="shared" si="43"/>
        <v>51412</v>
      </c>
      <c r="AX14" s="9"/>
      <c r="BG14" s="13">
        <v>301</v>
      </c>
      <c r="BH14" s="13"/>
      <c r="BI14" s="13">
        <v>301</v>
      </c>
      <c r="BJ14" s="13"/>
      <c r="BK14" s="13">
        <v>301</v>
      </c>
      <c r="BL14" s="13"/>
      <c r="BM14" s="6">
        <v>14</v>
      </c>
    </row>
    <row r="15" spans="1:65" s="6" customFormat="1" ht="36" customHeight="1" x14ac:dyDescent="0.55000000000000004">
      <c r="A15" s="12">
        <f t="shared" si="55"/>
        <v>13</v>
      </c>
      <c r="B15" s="3" t="s">
        <v>1</v>
      </c>
      <c r="C15" s="2">
        <f t="shared" si="48"/>
        <v>1994</v>
      </c>
      <c r="D15" s="2">
        <f t="shared" si="49"/>
        <v>935</v>
      </c>
      <c r="E15" s="2">
        <f t="shared" si="50"/>
        <v>199</v>
      </c>
      <c r="F15" s="2">
        <f t="shared" si="51"/>
        <v>93</v>
      </c>
      <c r="G15" s="2">
        <f t="shared" si="52"/>
        <v>2193</v>
      </c>
      <c r="H15" s="2">
        <f t="shared" si="53"/>
        <v>1028</v>
      </c>
      <c r="I15" s="2">
        <f t="shared" si="54"/>
        <v>3221</v>
      </c>
      <c r="J15" s="4"/>
      <c r="K15" s="12">
        <f t="shared" si="44"/>
        <v>43</v>
      </c>
      <c r="L15" s="3" t="s">
        <v>1</v>
      </c>
      <c r="M15" s="2">
        <f t="shared" si="16"/>
        <v>8793</v>
      </c>
      <c r="N15" s="2">
        <f t="shared" si="17"/>
        <v>3980</v>
      </c>
      <c r="O15" s="2">
        <f t="shared" si="18"/>
        <v>879</v>
      </c>
      <c r="P15" s="2">
        <f t="shared" si="19"/>
        <v>398</v>
      </c>
      <c r="Q15" s="2">
        <f t="shared" si="20"/>
        <v>9672</v>
      </c>
      <c r="R15" s="2">
        <f t="shared" si="21"/>
        <v>4378</v>
      </c>
      <c r="S15" s="2">
        <f t="shared" si="22"/>
        <v>14050</v>
      </c>
      <c r="T15" s="4"/>
      <c r="U15" s="12">
        <f t="shared" si="45"/>
        <v>73</v>
      </c>
      <c r="V15" s="3" t="s">
        <v>1</v>
      </c>
      <c r="W15" s="2">
        <f t="shared" si="23"/>
        <v>15753</v>
      </c>
      <c r="X15" s="2">
        <f t="shared" si="24"/>
        <v>7740</v>
      </c>
      <c r="Y15" s="2">
        <f t="shared" si="25"/>
        <v>1575</v>
      </c>
      <c r="Z15" s="2">
        <f t="shared" si="26"/>
        <v>774</v>
      </c>
      <c r="AA15" s="2">
        <f t="shared" si="27"/>
        <v>17328</v>
      </c>
      <c r="AB15" s="2">
        <f t="shared" si="28"/>
        <v>8514</v>
      </c>
      <c r="AC15" s="2">
        <f t="shared" si="29"/>
        <v>25842</v>
      </c>
      <c r="AD15" s="4"/>
      <c r="AE15" s="12">
        <f t="shared" si="46"/>
        <v>103</v>
      </c>
      <c r="AF15" s="3" t="s">
        <v>1</v>
      </c>
      <c r="AG15" s="2">
        <f t="shared" si="30"/>
        <v>22815</v>
      </c>
      <c r="AH15" s="2">
        <f t="shared" si="31"/>
        <v>11715</v>
      </c>
      <c r="AI15" s="2">
        <f t="shared" si="32"/>
        <v>2281</v>
      </c>
      <c r="AJ15" s="2">
        <f t="shared" si="33"/>
        <v>1171</v>
      </c>
      <c r="AK15" s="2">
        <f t="shared" si="34"/>
        <v>25096</v>
      </c>
      <c r="AL15" s="2">
        <f t="shared" si="35"/>
        <v>12886</v>
      </c>
      <c r="AM15" s="2">
        <f t="shared" si="36"/>
        <v>37982</v>
      </c>
      <c r="AN15" s="4"/>
      <c r="AO15" s="12">
        <f t="shared" si="47"/>
        <v>133</v>
      </c>
      <c r="AP15" s="3" t="s">
        <v>1</v>
      </c>
      <c r="AQ15" s="2">
        <f t="shared" si="37"/>
        <v>30795</v>
      </c>
      <c r="AR15" s="2">
        <f t="shared" si="38"/>
        <v>16365</v>
      </c>
      <c r="AS15" s="2">
        <f t="shared" si="39"/>
        <v>3079</v>
      </c>
      <c r="AT15" s="2">
        <f t="shared" si="40"/>
        <v>1636</v>
      </c>
      <c r="AU15" s="2">
        <f t="shared" si="41"/>
        <v>33874</v>
      </c>
      <c r="AV15" s="2">
        <f t="shared" si="42"/>
        <v>18001</v>
      </c>
      <c r="AW15" s="2">
        <f t="shared" si="43"/>
        <v>51875</v>
      </c>
      <c r="AX15" s="9"/>
      <c r="BG15" s="13">
        <v>999999</v>
      </c>
      <c r="BH15" s="13">
        <v>175</v>
      </c>
      <c r="BI15" s="13">
        <v>500</v>
      </c>
      <c r="BJ15" s="13">
        <v>180</v>
      </c>
      <c r="BK15" s="13">
        <v>500</v>
      </c>
      <c r="BL15" s="13">
        <v>180</v>
      </c>
      <c r="BM15" s="6">
        <v>15</v>
      </c>
    </row>
    <row r="16" spans="1:65" s="6" customFormat="1" ht="36" customHeight="1" x14ac:dyDescent="0.55000000000000004">
      <c r="A16" s="12">
        <f t="shared" si="55"/>
        <v>14</v>
      </c>
      <c r="B16" s="3" t="s">
        <v>1</v>
      </c>
      <c r="C16" s="2">
        <f t="shared" si="48"/>
        <v>2203</v>
      </c>
      <c r="D16" s="2">
        <f t="shared" si="49"/>
        <v>1030</v>
      </c>
      <c r="E16" s="2">
        <f t="shared" si="50"/>
        <v>220</v>
      </c>
      <c r="F16" s="2">
        <f t="shared" si="51"/>
        <v>103</v>
      </c>
      <c r="G16" s="2">
        <f t="shared" si="52"/>
        <v>2423</v>
      </c>
      <c r="H16" s="2">
        <f t="shared" si="53"/>
        <v>1133</v>
      </c>
      <c r="I16" s="2">
        <f t="shared" si="54"/>
        <v>3556</v>
      </c>
      <c r="J16" s="4"/>
      <c r="K16" s="12">
        <f t="shared" si="44"/>
        <v>44</v>
      </c>
      <c r="L16" s="3" t="s">
        <v>1</v>
      </c>
      <c r="M16" s="2">
        <f t="shared" si="16"/>
        <v>9025</v>
      </c>
      <c r="N16" s="2">
        <f t="shared" si="17"/>
        <v>4090</v>
      </c>
      <c r="O16" s="2">
        <f t="shared" si="18"/>
        <v>902</v>
      </c>
      <c r="P16" s="2">
        <f t="shared" si="19"/>
        <v>409</v>
      </c>
      <c r="Q16" s="2">
        <f t="shared" si="20"/>
        <v>9927</v>
      </c>
      <c r="R16" s="2">
        <f t="shared" si="21"/>
        <v>4499</v>
      </c>
      <c r="S16" s="2">
        <f t="shared" si="22"/>
        <v>14426</v>
      </c>
      <c r="T16" s="4"/>
      <c r="U16" s="12">
        <f t="shared" si="45"/>
        <v>74</v>
      </c>
      <c r="V16" s="3" t="s">
        <v>1</v>
      </c>
      <c r="W16" s="2">
        <f t="shared" si="23"/>
        <v>15985</v>
      </c>
      <c r="X16" s="2">
        <f t="shared" si="24"/>
        <v>7870</v>
      </c>
      <c r="Y16" s="2">
        <f t="shared" si="25"/>
        <v>1598</v>
      </c>
      <c r="Z16" s="2">
        <f t="shared" si="26"/>
        <v>787</v>
      </c>
      <c r="AA16" s="2">
        <f t="shared" si="27"/>
        <v>17583</v>
      </c>
      <c r="AB16" s="2">
        <f t="shared" si="28"/>
        <v>8657</v>
      </c>
      <c r="AC16" s="2">
        <f t="shared" si="29"/>
        <v>26240</v>
      </c>
      <c r="AD16" s="4"/>
      <c r="AE16" s="12">
        <f t="shared" si="46"/>
        <v>104</v>
      </c>
      <c r="AF16" s="3" t="s">
        <v>1</v>
      </c>
      <c r="AG16" s="2">
        <f t="shared" si="30"/>
        <v>23081</v>
      </c>
      <c r="AH16" s="2">
        <f t="shared" si="31"/>
        <v>11870</v>
      </c>
      <c r="AI16" s="2">
        <f t="shared" si="32"/>
        <v>2308</v>
      </c>
      <c r="AJ16" s="2">
        <f t="shared" si="33"/>
        <v>1187</v>
      </c>
      <c r="AK16" s="2">
        <f t="shared" si="34"/>
        <v>25389</v>
      </c>
      <c r="AL16" s="2">
        <f t="shared" si="35"/>
        <v>13057</v>
      </c>
      <c r="AM16" s="2">
        <f t="shared" si="36"/>
        <v>38446</v>
      </c>
      <c r="AN16" s="4"/>
      <c r="AO16" s="12">
        <f t="shared" si="47"/>
        <v>134</v>
      </c>
      <c r="AP16" s="3" t="s">
        <v>1</v>
      </c>
      <c r="AQ16" s="2">
        <f t="shared" si="37"/>
        <v>31061</v>
      </c>
      <c r="AR16" s="2">
        <f t="shared" si="38"/>
        <v>16520</v>
      </c>
      <c r="AS16" s="2">
        <f t="shared" si="39"/>
        <v>3106</v>
      </c>
      <c r="AT16" s="2">
        <f t="shared" si="40"/>
        <v>1652</v>
      </c>
      <c r="AU16" s="2">
        <f t="shared" si="41"/>
        <v>34167</v>
      </c>
      <c r="AV16" s="2">
        <f t="shared" si="42"/>
        <v>18172</v>
      </c>
      <c r="AW16" s="2">
        <f t="shared" si="43"/>
        <v>52339</v>
      </c>
      <c r="AX16" s="9"/>
      <c r="BI16" s="6">
        <v>501</v>
      </c>
      <c r="BK16" s="6">
        <v>501</v>
      </c>
      <c r="BM16" s="6">
        <v>16</v>
      </c>
    </row>
    <row r="17" spans="1:65" s="6" customFormat="1" ht="36" customHeight="1" x14ac:dyDescent="0.55000000000000004">
      <c r="A17" s="12">
        <f t="shared" si="55"/>
        <v>15</v>
      </c>
      <c r="B17" s="3" t="s">
        <v>1</v>
      </c>
      <c r="C17" s="2">
        <f t="shared" si="48"/>
        <v>2412</v>
      </c>
      <c r="D17" s="2">
        <f t="shared" si="49"/>
        <v>1125</v>
      </c>
      <c r="E17" s="2">
        <f t="shared" si="50"/>
        <v>241</v>
      </c>
      <c r="F17" s="2">
        <f t="shared" si="51"/>
        <v>112</v>
      </c>
      <c r="G17" s="2">
        <f t="shared" si="52"/>
        <v>2653</v>
      </c>
      <c r="H17" s="2">
        <f t="shared" si="53"/>
        <v>1237</v>
      </c>
      <c r="I17" s="2">
        <f t="shared" si="54"/>
        <v>3890</v>
      </c>
      <c r="J17" s="4"/>
      <c r="K17" s="12">
        <f t="shared" si="44"/>
        <v>45</v>
      </c>
      <c r="L17" s="3" t="s">
        <v>1</v>
      </c>
      <c r="M17" s="2">
        <f t="shared" si="16"/>
        <v>9257</v>
      </c>
      <c r="N17" s="2">
        <f t="shared" si="17"/>
        <v>4200</v>
      </c>
      <c r="O17" s="2">
        <f t="shared" si="18"/>
        <v>925</v>
      </c>
      <c r="P17" s="2">
        <f t="shared" si="19"/>
        <v>420</v>
      </c>
      <c r="Q17" s="2">
        <f t="shared" si="20"/>
        <v>10182</v>
      </c>
      <c r="R17" s="2">
        <f t="shared" si="21"/>
        <v>4620</v>
      </c>
      <c r="S17" s="2">
        <f t="shared" si="22"/>
        <v>14802</v>
      </c>
      <c r="T17" s="4"/>
      <c r="U17" s="12">
        <f t="shared" si="45"/>
        <v>75</v>
      </c>
      <c r="V17" s="3" t="s">
        <v>1</v>
      </c>
      <c r="W17" s="2">
        <f t="shared" si="23"/>
        <v>16217</v>
      </c>
      <c r="X17" s="2">
        <f t="shared" si="24"/>
        <v>8000</v>
      </c>
      <c r="Y17" s="2">
        <f t="shared" si="25"/>
        <v>1621</v>
      </c>
      <c r="Z17" s="2">
        <f t="shared" si="26"/>
        <v>800</v>
      </c>
      <c r="AA17" s="2">
        <f t="shared" si="27"/>
        <v>17838</v>
      </c>
      <c r="AB17" s="2">
        <f t="shared" si="28"/>
        <v>8800</v>
      </c>
      <c r="AC17" s="2">
        <f t="shared" si="29"/>
        <v>26638</v>
      </c>
      <c r="AD17" s="4"/>
      <c r="AE17" s="12">
        <f t="shared" si="46"/>
        <v>105</v>
      </c>
      <c r="AF17" s="3" t="s">
        <v>1</v>
      </c>
      <c r="AG17" s="2">
        <f t="shared" si="30"/>
        <v>23347</v>
      </c>
      <c r="AH17" s="2">
        <f t="shared" si="31"/>
        <v>12025</v>
      </c>
      <c r="AI17" s="2">
        <f t="shared" si="32"/>
        <v>2334</v>
      </c>
      <c r="AJ17" s="2">
        <f t="shared" si="33"/>
        <v>1202</v>
      </c>
      <c r="AK17" s="2">
        <f t="shared" si="34"/>
        <v>25681</v>
      </c>
      <c r="AL17" s="2">
        <f t="shared" si="35"/>
        <v>13227</v>
      </c>
      <c r="AM17" s="2">
        <f t="shared" si="36"/>
        <v>38908</v>
      </c>
      <c r="AN17" s="4"/>
      <c r="AO17" s="12">
        <f t="shared" si="47"/>
        <v>135</v>
      </c>
      <c r="AP17" s="3" t="s">
        <v>1</v>
      </c>
      <c r="AQ17" s="2">
        <f t="shared" si="37"/>
        <v>31327</v>
      </c>
      <c r="AR17" s="2">
        <f t="shared" si="38"/>
        <v>16675</v>
      </c>
      <c r="AS17" s="2">
        <f t="shared" si="39"/>
        <v>3132</v>
      </c>
      <c r="AT17" s="2">
        <f t="shared" si="40"/>
        <v>1667</v>
      </c>
      <c r="AU17" s="2">
        <f t="shared" si="41"/>
        <v>34459</v>
      </c>
      <c r="AV17" s="2">
        <f t="shared" si="42"/>
        <v>18342</v>
      </c>
      <c r="AW17" s="2">
        <f t="shared" si="43"/>
        <v>52801</v>
      </c>
      <c r="AX17" s="9"/>
      <c r="BI17" s="6">
        <v>1000</v>
      </c>
      <c r="BJ17" s="6">
        <v>185</v>
      </c>
      <c r="BK17" s="6">
        <v>1000</v>
      </c>
      <c r="BL17" s="6">
        <v>185</v>
      </c>
      <c r="BM17" s="6">
        <v>17</v>
      </c>
    </row>
    <row r="18" spans="1:65" s="6" customFormat="1" ht="36" customHeight="1" x14ac:dyDescent="0.55000000000000004">
      <c r="A18" s="12">
        <f t="shared" si="55"/>
        <v>16</v>
      </c>
      <c r="B18" s="3" t="s">
        <v>1</v>
      </c>
      <c r="C18" s="2">
        <f t="shared" si="48"/>
        <v>2621</v>
      </c>
      <c r="D18" s="2">
        <f t="shared" si="49"/>
        <v>1220</v>
      </c>
      <c r="E18" s="2">
        <f t="shared" si="50"/>
        <v>262</v>
      </c>
      <c r="F18" s="2">
        <f t="shared" si="51"/>
        <v>122</v>
      </c>
      <c r="G18" s="2">
        <f t="shared" si="52"/>
        <v>2883</v>
      </c>
      <c r="H18" s="2">
        <f t="shared" si="53"/>
        <v>1342</v>
      </c>
      <c r="I18" s="2">
        <f t="shared" si="54"/>
        <v>4225</v>
      </c>
      <c r="J18" s="4"/>
      <c r="K18" s="12">
        <f t="shared" si="44"/>
        <v>46</v>
      </c>
      <c r="L18" s="3" t="s">
        <v>1</v>
      </c>
      <c r="M18" s="2">
        <f t="shared" si="16"/>
        <v>9489</v>
      </c>
      <c r="N18" s="2">
        <f t="shared" si="17"/>
        <v>4310</v>
      </c>
      <c r="O18" s="2">
        <f t="shared" si="18"/>
        <v>948</v>
      </c>
      <c r="P18" s="2">
        <f t="shared" si="19"/>
        <v>431</v>
      </c>
      <c r="Q18" s="2">
        <f t="shared" si="20"/>
        <v>10437</v>
      </c>
      <c r="R18" s="2">
        <f t="shared" si="21"/>
        <v>4741</v>
      </c>
      <c r="S18" s="2">
        <f t="shared" si="22"/>
        <v>15178</v>
      </c>
      <c r="T18" s="4"/>
      <c r="U18" s="12">
        <f t="shared" si="45"/>
        <v>76</v>
      </c>
      <c r="V18" s="3" t="s">
        <v>1</v>
      </c>
      <c r="W18" s="2">
        <f t="shared" si="23"/>
        <v>16449</v>
      </c>
      <c r="X18" s="2">
        <f t="shared" si="24"/>
        <v>8130</v>
      </c>
      <c r="Y18" s="2">
        <f t="shared" si="25"/>
        <v>1644</v>
      </c>
      <c r="Z18" s="2">
        <f t="shared" si="26"/>
        <v>813</v>
      </c>
      <c r="AA18" s="2">
        <f t="shared" si="27"/>
        <v>18093</v>
      </c>
      <c r="AB18" s="2">
        <f t="shared" si="28"/>
        <v>8943</v>
      </c>
      <c r="AC18" s="2">
        <f t="shared" si="29"/>
        <v>27036</v>
      </c>
      <c r="AD18" s="4"/>
      <c r="AE18" s="12">
        <f t="shared" si="46"/>
        <v>106</v>
      </c>
      <c r="AF18" s="3" t="s">
        <v>1</v>
      </c>
      <c r="AG18" s="2">
        <f t="shared" si="30"/>
        <v>23613</v>
      </c>
      <c r="AH18" s="2">
        <f t="shared" si="31"/>
        <v>12180</v>
      </c>
      <c r="AI18" s="2">
        <f t="shared" si="32"/>
        <v>2361</v>
      </c>
      <c r="AJ18" s="2">
        <f t="shared" si="33"/>
        <v>1218</v>
      </c>
      <c r="AK18" s="2">
        <f t="shared" si="34"/>
        <v>25974</v>
      </c>
      <c r="AL18" s="2">
        <f t="shared" si="35"/>
        <v>13398</v>
      </c>
      <c r="AM18" s="2">
        <f t="shared" si="36"/>
        <v>39372</v>
      </c>
      <c r="AN18" s="4"/>
      <c r="AO18" s="12">
        <f t="shared" si="47"/>
        <v>136</v>
      </c>
      <c r="AP18" s="3" t="s">
        <v>1</v>
      </c>
      <c r="AQ18" s="2">
        <f t="shared" si="37"/>
        <v>31593</v>
      </c>
      <c r="AR18" s="2">
        <f t="shared" si="38"/>
        <v>16830</v>
      </c>
      <c r="AS18" s="2">
        <f t="shared" si="39"/>
        <v>3159</v>
      </c>
      <c r="AT18" s="2">
        <f t="shared" si="40"/>
        <v>1683</v>
      </c>
      <c r="AU18" s="2">
        <f t="shared" si="41"/>
        <v>34752</v>
      </c>
      <c r="AV18" s="2">
        <f t="shared" si="42"/>
        <v>18513</v>
      </c>
      <c r="AW18" s="2">
        <f t="shared" si="43"/>
        <v>53265</v>
      </c>
      <c r="AX18" s="9"/>
      <c r="BI18" s="6">
        <v>1001</v>
      </c>
      <c r="BK18" s="6">
        <v>1001</v>
      </c>
      <c r="BM18" s="6">
        <v>18</v>
      </c>
    </row>
    <row r="19" spans="1:65" s="6" customFormat="1" ht="36" customHeight="1" x14ac:dyDescent="0.55000000000000004">
      <c r="A19" s="12">
        <f t="shared" si="55"/>
        <v>17</v>
      </c>
      <c r="B19" s="3" t="s">
        <v>1</v>
      </c>
      <c r="C19" s="2">
        <f t="shared" si="48"/>
        <v>2830</v>
      </c>
      <c r="D19" s="2">
        <f t="shared" si="49"/>
        <v>1315</v>
      </c>
      <c r="E19" s="2">
        <f t="shared" si="50"/>
        <v>283</v>
      </c>
      <c r="F19" s="2">
        <f t="shared" si="51"/>
        <v>131</v>
      </c>
      <c r="G19" s="2">
        <f t="shared" si="52"/>
        <v>3113</v>
      </c>
      <c r="H19" s="2">
        <f t="shared" si="53"/>
        <v>1446</v>
      </c>
      <c r="I19" s="2">
        <f t="shared" si="54"/>
        <v>4559</v>
      </c>
      <c r="J19" s="4"/>
      <c r="K19" s="12">
        <f t="shared" si="44"/>
        <v>47</v>
      </c>
      <c r="L19" s="3" t="s">
        <v>1</v>
      </c>
      <c r="M19" s="2">
        <f t="shared" si="16"/>
        <v>9721</v>
      </c>
      <c r="N19" s="2">
        <f t="shared" si="17"/>
        <v>4420</v>
      </c>
      <c r="O19" s="2">
        <f t="shared" si="18"/>
        <v>972</v>
      </c>
      <c r="P19" s="2">
        <f t="shared" si="19"/>
        <v>442</v>
      </c>
      <c r="Q19" s="2">
        <f t="shared" si="20"/>
        <v>10693</v>
      </c>
      <c r="R19" s="2">
        <f t="shared" si="21"/>
        <v>4862</v>
      </c>
      <c r="S19" s="2">
        <f t="shared" si="22"/>
        <v>15555</v>
      </c>
      <c r="T19" s="4"/>
      <c r="U19" s="12">
        <f t="shared" si="45"/>
        <v>77</v>
      </c>
      <c r="V19" s="3" t="s">
        <v>1</v>
      </c>
      <c r="W19" s="2">
        <f t="shared" si="23"/>
        <v>16681</v>
      </c>
      <c r="X19" s="2">
        <f t="shared" si="24"/>
        <v>8260</v>
      </c>
      <c r="Y19" s="2">
        <f t="shared" si="25"/>
        <v>1668</v>
      </c>
      <c r="Z19" s="2">
        <f t="shared" si="26"/>
        <v>826</v>
      </c>
      <c r="AA19" s="2">
        <f t="shared" si="27"/>
        <v>18349</v>
      </c>
      <c r="AB19" s="2">
        <f t="shared" si="28"/>
        <v>9086</v>
      </c>
      <c r="AC19" s="2">
        <f t="shared" si="29"/>
        <v>27435</v>
      </c>
      <c r="AD19" s="4"/>
      <c r="AE19" s="12">
        <f t="shared" si="46"/>
        <v>107</v>
      </c>
      <c r="AF19" s="3" t="s">
        <v>1</v>
      </c>
      <c r="AG19" s="2">
        <f t="shared" si="30"/>
        <v>23879</v>
      </c>
      <c r="AH19" s="2">
        <f t="shared" si="31"/>
        <v>12335</v>
      </c>
      <c r="AI19" s="2">
        <f t="shared" si="32"/>
        <v>2387</v>
      </c>
      <c r="AJ19" s="2">
        <f t="shared" si="33"/>
        <v>1233</v>
      </c>
      <c r="AK19" s="2">
        <f t="shared" si="34"/>
        <v>26266</v>
      </c>
      <c r="AL19" s="2">
        <f t="shared" si="35"/>
        <v>13568</v>
      </c>
      <c r="AM19" s="2">
        <f t="shared" si="36"/>
        <v>39834</v>
      </c>
      <c r="AN19" s="4"/>
      <c r="AO19" s="12">
        <f t="shared" si="47"/>
        <v>137</v>
      </c>
      <c r="AP19" s="3" t="s">
        <v>1</v>
      </c>
      <c r="AQ19" s="2">
        <f t="shared" si="37"/>
        <v>31859</v>
      </c>
      <c r="AR19" s="2">
        <f t="shared" si="38"/>
        <v>16985</v>
      </c>
      <c r="AS19" s="2">
        <f t="shared" si="39"/>
        <v>3185</v>
      </c>
      <c r="AT19" s="2">
        <f t="shared" si="40"/>
        <v>1698</v>
      </c>
      <c r="AU19" s="2">
        <f t="shared" si="41"/>
        <v>35044</v>
      </c>
      <c r="AV19" s="2">
        <f t="shared" si="42"/>
        <v>18683</v>
      </c>
      <c r="AW19" s="2">
        <f t="shared" si="43"/>
        <v>53727</v>
      </c>
      <c r="AX19" s="9"/>
      <c r="BI19" s="6">
        <v>999999</v>
      </c>
      <c r="BJ19" s="6">
        <v>188</v>
      </c>
      <c r="BK19" s="6">
        <v>999999</v>
      </c>
      <c r="BL19" s="6">
        <v>188</v>
      </c>
      <c r="BM19" s="6">
        <v>19</v>
      </c>
    </row>
    <row r="20" spans="1:65" s="6" customFormat="1" ht="36" customHeight="1" x14ac:dyDescent="0.55000000000000004">
      <c r="A20" s="12">
        <f t="shared" si="55"/>
        <v>18</v>
      </c>
      <c r="B20" s="10" t="s">
        <v>1</v>
      </c>
      <c r="C20" s="2">
        <f t="shared" ref="C20:C32" si="56">IF($D$6="官公署用",($BC$5)+(MAX((MIN($BB$7,A20)-$BB$6+1)*$BC$7,0))+(MAX((MIN($BB$9,A20)-$BB$8+1)*$BC$9,0))+(MAX((MIN($BB$11,A20)-$BB$10+1)*$BC$11,0))+(MAX((MIN($BB$13,A20)-$BB$12+1)*$BC$13,0)),IF($D$6="家庭用",($AY$5)+(MAX((MIN($AX$7,A20)-$AX$6+1)*$AY$7,0))+(MAX((MIN($AX$9,A20)-$AX$8+1)*$AY$9,0))+(MAX((MIN($AX$11,A20)-$AX$10+1)*$AY$11,0))+(MAX((MIN($AX$13,A20)-$AX$12+1)*$AY$13,0)),IF($D$6="営業用",($BA$5)+(MAX((MIN($AZ$7,A20)-$AZ$6+1)*$BA$7,0))+(MAX((MIN($AZ$9,A20)-$AZ$8+1)*$BA$9,0))+(MAX((MIN($AZ$11,A20)-$AZ$10+1)*$BA$11,0))+(MAX((MIN($AZ$13,A20)-$AZ$12+1)*$BA$13,0)),IF($D$6="臨時用",A20*$BD$5,0))))</f>
        <v>3039</v>
      </c>
      <c r="D20" s="2">
        <f t="shared" ref="D20:D32" si="57">IF($Q$1="下水道有",IF(OR($D$6="官公署用",$D$6="営業用",$D$6="臨時用"),($BL$5)+(MAX((MIN($BK$7,A20)-$BK$6+1)*$BL$7,0))+(MAX((MIN($BK$9,A20)-$BK$8+1)*$BL$9,0))+(MAX((MIN($BK$11,A20)-$BK$10+1)*$BL$11,0))+(MAX((MIN($BK$13,A20)-$BK$12+1)*$BL$13,0))+(MAX((MIN($BK$15,A20)-$BK$14+1)*$BL$15,0))+(MAX((MIN($BK$17,A20)-$BK$16+1)*$BL$17,0))+(MAX((MIN($BK$19,A20)-$BK$18+1)*$BL$19,0)),$BH$5+(MAX((MIN($BG$7,A20)-$BG$6+1)*$BH$7,0))+(MAX((MIN($BG$9,A20)-$BG$8+1)*$BH$9,0))+(MAX((MIN($BG$11,A20)-$BG$10+1)*$BH$11,0))+(MAX((MIN($BG$13,A20)-$BG$12+1)*$BH$13,0))+(MAX((MIN($BG$15,A20)-$BG$14+1)*$BH$15,0))),0)</f>
        <v>1410</v>
      </c>
      <c r="E20" s="2">
        <f t="shared" ref="E20:E32" si="58">ROUNDDOWN(C20*0.1,0)</f>
        <v>303</v>
      </c>
      <c r="F20" s="2">
        <f t="shared" ref="F20:F32" si="59">ROUNDDOWN(D20*0.1,0)</f>
        <v>141</v>
      </c>
      <c r="G20" s="2">
        <f t="shared" si="52"/>
        <v>3342</v>
      </c>
      <c r="H20" s="2">
        <f t="shared" si="53"/>
        <v>1551</v>
      </c>
      <c r="I20" s="2">
        <f t="shared" si="54"/>
        <v>4893</v>
      </c>
      <c r="J20" s="4"/>
      <c r="K20" s="12">
        <f t="shared" si="44"/>
        <v>48</v>
      </c>
      <c r="L20" s="10" t="s">
        <v>1</v>
      </c>
      <c r="M20" s="2">
        <f t="shared" si="16"/>
        <v>9953</v>
      </c>
      <c r="N20" s="2">
        <f t="shared" si="17"/>
        <v>4530</v>
      </c>
      <c r="O20" s="2">
        <f t="shared" si="18"/>
        <v>995</v>
      </c>
      <c r="P20" s="2">
        <f t="shared" si="19"/>
        <v>453</v>
      </c>
      <c r="Q20" s="2">
        <f t="shared" si="20"/>
        <v>10948</v>
      </c>
      <c r="R20" s="2">
        <f t="shared" si="21"/>
        <v>4983</v>
      </c>
      <c r="S20" s="2">
        <f t="shared" si="22"/>
        <v>15931</v>
      </c>
      <c r="T20" s="4"/>
      <c r="U20" s="12">
        <f t="shared" si="45"/>
        <v>78</v>
      </c>
      <c r="V20" s="10" t="s">
        <v>1</v>
      </c>
      <c r="W20" s="2">
        <f t="shared" si="23"/>
        <v>16913</v>
      </c>
      <c r="X20" s="2">
        <f t="shared" si="24"/>
        <v>8390</v>
      </c>
      <c r="Y20" s="2">
        <f t="shared" si="25"/>
        <v>1691</v>
      </c>
      <c r="Z20" s="2">
        <f t="shared" si="26"/>
        <v>839</v>
      </c>
      <c r="AA20" s="2">
        <f t="shared" si="27"/>
        <v>18604</v>
      </c>
      <c r="AB20" s="2">
        <f t="shared" si="28"/>
        <v>9229</v>
      </c>
      <c r="AC20" s="2">
        <f t="shared" si="29"/>
        <v>27833</v>
      </c>
      <c r="AD20" s="4"/>
      <c r="AE20" s="12">
        <f t="shared" si="46"/>
        <v>108</v>
      </c>
      <c r="AF20" s="10" t="s">
        <v>1</v>
      </c>
      <c r="AG20" s="2">
        <f t="shared" si="30"/>
        <v>24145</v>
      </c>
      <c r="AH20" s="2">
        <f t="shared" si="31"/>
        <v>12490</v>
      </c>
      <c r="AI20" s="2">
        <f t="shared" si="32"/>
        <v>2414</v>
      </c>
      <c r="AJ20" s="2">
        <f t="shared" si="33"/>
        <v>1249</v>
      </c>
      <c r="AK20" s="2">
        <f t="shared" si="34"/>
        <v>26559</v>
      </c>
      <c r="AL20" s="2">
        <f t="shared" si="35"/>
        <v>13739</v>
      </c>
      <c r="AM20" s="2">
        <f t="shared" si="36"/>
        <v>40298</v>
      </c>
      <c r="AN20" s="4"/>
      <c r="AO20" s="12">
        <f t="shared" si="47"/>
        <v>138</v>
      </c>
      <c r="AP20" s="10" t="s">
        <v>1</v>
      </c>
      <c r="AQ20" s="2">
        <f t="shared" si="37"/>
        <v>32125</v>
      </c>
      <c r="AR20" s="2">
        <f t="shared" si="38"/>
        <v>17140</v>
      </c>
      <c r="AS20" s="2">
        <f t="shared" si="39"/>
        <v>3212</v>
      </c>
      <c r="AT20" s="2">
        <f t="shared" si="40"/>
        <v>1714</v>
      </c>
      <c r="AU20" s="2">
        <f t="shared" si="41"/>
        <v>35337</v>
      </c>
      <c r="AV20" s="2">
        <f t="shared" si="42"/>
        <v>18854</v>
      </c>
      <c r="AW20" s="2">
        <f t="shared" si="43"/>
        <v>54191</v>
      </c>
    </row>
    <row r="21" spans="1:65" s="6" customFormat="1" ht="36" customHeight="1" x14ac:dyDescent="0.55000000000000004">
      <c r="A21" s="12">
        <f t="shared" si="55"/>
        <v>19</v>
      </c>
      <c r="B21" s="10" t="s">
        <v>1</v>
      </c>
      <c r="C21" s="2">
        <f t="shared" si="56"/>
        <v>3248</v>
      </c>
      <c r="D21" s="2">
        <f t="shared" si="57"/>
        <v>1505</v>
      </c>
      <c r="E21" s="2">
        <f t="shared" si="58"/>
        <v>324</v>
      </c>
      <c r="F21" s="2">
        <f t="shared" si="59"/>
        <v>150</v>
      </c>
      <c r="G21" s="2">
        <f t="shared" si="52"/>
        <v>3572</v>
      </c>
      <c r="H21" s="2">
        <f t="shared" si="53"/>
        <v>1655</v>
      </c>
      <c r="I21" s="2">
        <f t="shared" si="54"/>
        <v>5227</v>
      </c>
      <c r="J21" s="4"/>
      <c r="K21" s="12">
        <f t="shared" si="44"/>
        <v>49</v>
      </c>
      <c r="L21" s="10" t="s">
        <v>1</v>
      </c>
      <c r="M21" s="2">
        <f t="shared" si="16"/>
        <v>10185</v>
      </c>
      <c r="N21" s="2">
        <f t="shared" si="17"/>
        <v>4640</v>
      </c>
      <c r="O21" s="2">
        <f t="shared" si="18"/>
        <v>1018</v>
      </c>
      <c r="P21" s="2">
        <f t="shared" si="19"/>
        <v>464</v>
      </c>
      <c r="Q21" s="2">
        <f t="shared" si="20"/>
        <v>11203</v>
      </c>
      <c r="R21" s="2">
        <f t="shared" si="21"/>
        <v>5104</v>
      </c>
      <c r="S21" s="2">
        <f t="shared" si="22"/>
        <v>16307</v>
      </c>
      <c r="T21" s="4"/>
      <c r="U21" s="12">
        <f t="shared" si="45"/>
        <v>79</v>
      </c>
      <c r="V21" s="10" t="s">
        <v>1</v>
      </c>
      <c r="W21" s="2">
        <f t="shared" si="23"/>
        <v>17145</v>
      </c>
      <c r="X21" s="2">
        <f t="shared" si="24"/>
        <v>8520</v>
      </c>
      <c r="Y21" s="2">
        <f t="shared" si="25"/>
        <v>1714</v>
      </c>
      <c r="Z21" s="2">
        <f t="shared" si="26"/>
        <v>852</v>
      </c>
      <c r="AA21" s="2">
        <f t="shared" si="27"/>
        <v>18859</v>
      </c>
      <c r="AB21" s="2">
        <f t="shared" si="28"/>
        <v>9372</v>
      </c>
      <c r="AC21" s="2">
        <f t="shared" si="29"/>
        <v>28231</v>
      </c>
      <c r="AD21" s="4"/>
      <c r="AE21" s="12">
        <f t="shared" si="46"/>
        <v>109</v>
      </c>
      <c r="AF21" s="10" t="s">
        <v>1</v>
      </c>
      <c r="AG21" s="2">
        <f t="shared" si="30"/>
        <v>24411</v>
      </c>
      <c r="AH21" s="2">
        <f t="shared" si="31"/>
        <v>12645</v>
      </c>
      <c r="AI21" s="2">
        <f t="shared" si="32"/>
        <v>2441</v>
      </c>
      <c r="AJ21" s="2">
        <f t="shared" si="33"/>
        <v>1264</v>
      </c>
      <c r="AK21" s="2">
        <f t="shared" si="34"/>
        <v>26852</v>
      </c>
      <c r="AL21" s="2">
        <f t="shared" si="35"/>
        <v>13909</v>
      </c>
      <c r="AM21" s="2">
        <f t="shared" si="36"/>
        <v>40761</v>
      </c>
      <c r="AN21" s="4"/>
      <c r="AO21" s="12">
        <f t="shared" si="47"/>
        <v>139</v>
      </c>
      <c r="AP21" s="10" t="s">
        <v>1</v>
      </c>
      <c r="AQ21" s="2">
        <f t="shared" si="37"/>
        <v>32391</v>
      </c>
      <c r="AR21" s="2">
        <f t="shared" si="38"/>
        <v>17295</v>
      </c>
      <c r="AS21" s="2">
        <f t="shared" si="39"/>
        <v>3239</v>
      </c>
      <c r="AT21" s="2">
        <f t="shared" si="40"/>
        <v>1729</v>
      </c>
      <c r="AU21" s="2">
        <f t="shared" si="41"/>
        <v>35630</v>
      </c>
      <c r="AV21" s="2">
        <f t="shared" si="42"/>
        <v>19024</v>
      </c>
      <c r="AW21" s="2">
        <f t="shared" si="43"/>
        <v>54654</v>
      </c>
    </row>
    <row r="22" spans="1:65" s="6" customFormat="1" ht="36" customHeight="1" x14ac:dyDescent="0.55000000000000004">
      <c r="A22" s="12">
        <f t="shared" si="55"/>
        <v>20</v>
      </c>
      <c r="B22" s="10" t="s">
        <v>1</v>
      </c>
      <c r="C22" s="2">
        <f t="shared" si="56"/>
        <v>3457</v>
      </c>
      <c r="D22" s="2">
        <f t="shared" si="57"/>
        <v>1600</v>
      </c>
      <c r="E22" s="2">
        <f t="shared" si="58"/>
        <v>345</v>
      </c>
      <c r="F22" s="2">
        <f t="shared" si="59"/>
        <v>160</v>
      </c>
      <c r="G22" s="2">
        <f t="shared" si="52"/>
        <v>3802</v>
      </c>
      <c r="H22" s="2">
        <f t="shared" si="53"/>
        <v>1760</v>
      </c>
      <c r="I22" s="2">
        <f t="shared" si="54"/>
        <v>5562</v>
      </c>
      <c r="J22" s="4"/>
      <c r="K22" s="12">
        <f t="shared" si="44"/>
        <v>50</v>
      </c>
      <c r="L22" s="10" t="s">
        <v>1</v>
      </c>
      <c r="M22" s="2">
        <f t="shared" si="16"/>
        <v>10417</v>
      </c>
      <c r="N22" s="2">
        <f t="shared" si="17"/>
        <v>4750</v>
      </c>
      <c r="O22" s="2">
        <f t="shared" si="18"/>
        <v>1041</v>
      </c>
      <c r="P22" s="2">
        <f t="shared" si="19"/>
        <v>475</v>
      </c>
      <c r="Q22" s="2">
        <f t="shared" si="20"/>
        <v>11458</v>
      </c>
      <c r="R22" s="2">
        <f t="shared" si="21"/>
        <v>5225</v>
      </c>
      <c r="S22" s="2">
        <f t="shared" si="22"/>
        <v>16683</v>
      </c>
      <c r="T22" s="4"/>
      <c r="U22" s="12">
        <f t="shared" si="45"/>
        <v>80</v>
      </c>
      <c r="V22" s="10" t="s">
        <v>1</v>
      </c>
      <c r="W22" s="2">
        <f t="shared" si="23"/>
        <v>17377</v>
      </c>
      <c r="X22" s="2">
        <f t="shared" si="24"/>
        <v>8650</v>
      </c>
      <c r="Y22" s="2">
        <f t="shared" si="25"/>
        <v>1737</v>
      </c>
      <c r="Z22" s="2">
        <f t="shared" si="26"/>
        <v>865</v>
      </c>
      <c r="AA22" s="2">
        <f t="shared" si="27"/>
        <v>19114</v>
      </c>
      <c r="AB22" s="2">
        <f t="shared" si="28"/>
        <v>9515</v>
      </c>
      <c r="AC22" s="2">
        <f t="shared" si="29"/>
        <v>28629</v>
      </c>
      <c r="AD22" s="4"/>
      <c r="AE22" s="12">
        <f t="shared" si="46"/>
        <v>110</v>
      </c>
      <c r="AF22" s="10" t="s">
        <v>1</v>
      </c>
      <c r="AG22" s="2">
        <f t="shared" si="30"/>
        <v>24677</v>
      </c>
      <c r="AH22" s="2">
        <f t="shared" si="31"/>
        <v>12800</v>
      </c>
      <c r="AI22" s="2">
        <f t="shared" si="32"/>
        <v>2467</v>
      </c>
      <c r="AJ22" s="2">
        <f t="shared" si="33"/>
        <v>1280</v>
      </c>
      <c r="AK22" s="2">
        <f t="shared" si="34"/>
        <v>27144</v>
      </c>
      <c r="AL22" s="2">
        <f t="shared" si="35"/>
        <v>14080</v>
      </c>
      <c r="AM22" s="2">
        <f t="shared" si="36"/>
        <v>41224</v>
      </c>
      <c r="AN22" s="4"/>
      <c r="AO22" s="12">
        <f t="shared" si="47"/>
        <v>140</v>
      </c>
      <c r="AP22" s="10" t="s">
        <v>1</v>
      </c>
      <c r="AQ22" s="2">
        <f t="shared" si="37"/>
        <v>32657</v>
      </c>
      <c r="AR22" s="2">
        <f t="shared" si="38"/>
        <v>17450</v>
      </c>
      <c r="AS22" s="2">
        <f t="shared" si="39"/>
        <v>3265</v>
      </c>
      <c r="AT22" s="2">
        <f t="shared" si="40"/>
        <v>1745</v>
      </c>
      <c r="AU22" s="2">
        <f t="shared" si="41"/>
        <v>35922</v>
      </c>
      <c r="AV22" s="2">
        <f t="shared" si="42"/>
        <v>19195</v>
      </c>
      <c r="AW22" s="2">
        <f t="shared" si="43"/>
        <v>55117</v>
      </c>
    </row>
    <row r="23" spans="1:65" s="6" customFormat="1" ht="36" customHeight="1" x14ac:dyDescent="0.55000000000000004">
      <c r="A23" s="12">
        <f t="shared" si="55"/>
        <v>21</v>
      </c>
      <c r="B23" s="10" t="s">
        <v>1</v>
      </c>
      <c r="C23" s="2">
        <f t="shared" si="56"/>
        <v>3689</v>
      </c>
      <c r="D23" s="2">
        <f t="shared" si="57"/>
        <v>1695</v>
      </c>
      <c r="E23" s="2">
        <f t="shared" si="58"/>
        <v>368</v>
      </c>
      <c r="F23" s="2">
        <f t="shared" si="59"/>
        <v>169</v>
      </c>
      <c r="G23" s="2">
        <f t="shared" si="52"/>
        <v>4057</v>
      </c>
      <c r="H23" s="2">
        <f t="shared" si="53"/>
        <v>1864</v>
      </c>
      <c r="I23" s="2">
        <f t="shared" si="54"/>
        <v>5921</v>
      </c>
      <c r="J23" s="4"/>
      <c r="K23" s="12">
        <f t="shared" si="44"/>
        <v>51</v>
      </c>
      <c r="L23" s="10" t="s">
        <v>1</v>
      </c>
      <c r="M23" s="2">
        <f t="shared" si="16"/>
        <v>10649</v>
      </c>
      <c r="N23" s="2">
        <f t="shared" si="17"/>
        <v>4880</v>
      </c>
      <c r="O23" s="2">
        <f t="shared" si="18"/>
        <v>1064</v>
      </c>
      <c r="P23" s="2">
        <f t="shared" si="19"/>
        <v>488</v>
      </c>
      <c r="Q23" s="2">
        <f t="shared" si="20"/>
        <v>11713</v>
      </c>
      <c r="R23" s="2">
        <f t="shared" si="21"/>
        <v>5368</v>
      </c>
      <c r="S23" s="2">
        <f t="shared" si="22"/>
        <v>17081</v>
      </c>
      <c r="T23" s="4"/>
      <c r="U23" s="12">
        <f t="shared" si="45"/>
        <v>81</v>
      </c>
      <c r="V23" s="10" t="s">
        <v>1</v>
      </c>
      <c r="W23" s="2">
        <f t="shared" si="23"/>
        <v>17609</v>
      </c>
      <c r="X23" s="2">
        <f t="shared" si="24"/>
        <v>8780</v>
      </c>
      <c r="Y23" s="2">
        <f t="shared" si="25"/>
        <v>1760</v>
      </c>
      <c r="Z23" s="2">
        <f t="shared" si="26"/>
        <v>878</v>
      </c>
      <c r="AA23" s="2">
        <f t="shared" si="27"/>
        <v>19369</v>
      </c>
      <c r="AB23" s="2">
        <f t="shared" si="28"/>
        <v>9658</v>
      </c>
      <c r="AC23" s="2">
        <f t="shared" si="29"/>
        <v>29027</v>
      </c>
      <c r="AD23" s="4"/>
      <c r="AE23" s="12">
        <f t="shared" si="46"/>
        <v>111</v>
      </c>
      <c r="AF23" s="10" t="s">
        <v>1</v>
      </c>
      <c r="AG23" s="2">
        <f t="shared" si="30"/>
        <v>24943</v>
      </c>
      <c r="AH23" s="2">
        <f t="shared" si="31"/>
        <v>12955</v>
      </c>
      <c r="AI23" s="2">
        <f t="shared" si="32"/>
        <v>2494</v>
      </c>
      <c r="AJ23" s="2">
        <f t="shared" si="33"/>
        <v>1295</v>
      </c>
      <c r="AK23" s="2">
        <f t="shared" si="34"/>
        <v>27437</v>
      </c>
      <c r="AL23" s="2">
        <f t="shared" si="35"/>
        <v>14250</v>
      </c>
      <c r="AM23" s="2">
        <f t="shared" si="36"/>
        <v>41687</v>
      </c>
      <c r="AN23" s="4"/>
      <c r="AO23" s="12">
        <f t="shared" si="47"/>
        <v>141</v>
      </c>
      <c r="AP23" s="10" t="s">
        <v>1</v>
      </c>
      <c r="AQ23" s="2">
        <f t="shared" si="37"/>
        <v>32923</v>
      </c>
      <c r="AR23" s="2">
        <f t="shared" si="38"/>
        <v>17605</v>
      </c>
      <c r="AS23" s="2">
        <f t="shared" si="39"/>
        <v>3292</v>
      </c>
      <c r="AT23" s="2">
        <f t="shared" si="40"/>
        <v>1760</v>
      </c>
      <c r="AU23" s="2">
        <f t="shared" si="41"/>
        <v>36215</v>
      </c>
      <c r="AV23" s="2">
        <f t="shared" si="42"/>
        <v>19365</v>
      </c>
      <c r="AW23" s="2">
        <f t="shared" si="43"/>
        <v>55580</v>
      </c>
    </row>
    <row r="24" spans="1:65" s="6" customFormat="1" ht="36" customHeight="1" x14ac:dyDescent="0.55000000000000004">
      <c r="A24" s="12">
        <f t="shared" si="55"/>
        <v>22</v>
      </c>
      <c r="B24" s="10" t="s">
        <v>1</v>
      </c>
      <c r="C24" s="2">
        <f t="shared" si="56"/>
        <v>3921</v>
      </c>
      <c r="D24" s="2">
        <f t="shared" si="57"/>
        <v>1790</v>
      </c>
      <c r="E24" s="2">
        <f t="shared" si="58"/>
        <v>392</v>
      </c>
      <c r="F24" s="2">
        <f t="shared" si="59"/>
        <v>179</v>
      </c>
      <c r="G24" s="2">
        <f t="shared" si="52"/>
        <v>4313</v>
      </c>
      <c r="H24" s="2">
        <f t="shared" si="53"/>
        <v>1969</v>
      </c>
      <c r="I24" s="2">
        <f t="shared" si="54"/>
        <v>6282</v>
      </c>
      <c r="J24" s="4"/>
      <c r="K24" s="12">
        <f t="shared" si="44"/>
        <v>52</v>
      </c>
      <c r="L24" s="10" t="s">
        <v>1</v>
      </c>
      <c r="M24" s="2">
        <f t="shared" si="16"/>
        <v>10881</v>
      </c>
      <c r="N24" s="2">
        <f t="shared" si="17"/>
        <v>5010</v>
      </c>
      <c r="O24" s="2">
        <f t="shared" si="18"/>
        <v>1088</v>
      </c>
      <c r="P24" s="2">
        <f t="shared" si="19"/>
        <v>501</v>
      </c>
      <c r="Q24" s="2">
        <f t="shared" si="20"/>
        <v>11969</v>
      </c>
      <c r="R24" s="2">
        <f t="shared" si="21"/>
        <v>5511</v>
      </c>
      <c r="S24" s="2">
        <f t="shared" si="22"/>
        <v>17480</v>
      </c>
      <c r="T24" s="4"/>
      <c r="U24" s="12">
        <f t="shared" si="45"/>
        <v>82</v>
      </c>
      <c r="V24" s="10" t="s">
        <v>1</v>
      </c>
      <c r="W24" s="2">
        <f t="shared" si="23"/>
        <v>17841</v>
      </c>
      <c r="X24" s="2">
        <f t="shared" si="24"/>
        <v>8910</v>
      </c>
      <c r="Y24" s="2">
        <f t="shared" si="25"/>
        <v>1784</v>
      </c>
      <c r="Z24" s="2">
        <f t="shared" si="26"/>
        <v>891</v>
      </c>
      <c r="AA24" s="2">
        <f t="shared" si="27"/>
        <v>19625</v>
      </c>
      <c r="AB24" s="2">
        <f t="shared" si="28"/>
        <v>9801</v>
      </c>
      <c r="AC24" s="2">
        <f t="shared" si="29"/>
        <v>29426</v>
      </c>
      <c r="AD24" s="4"/>
      <c r="AE24" s="12">
        <f t="shared" si="46"/>
        <v>112</v>
      </c>
      <c r="AF24" s="10" t="s">
        <v>1</v>
      </c>
      <c r="AG24" s="2">
        <f t="shared" si="30"/>
        <v>25209</v>
      </c>
      <c r="AH24" s="2">
        <f t="shared" si="31"/>
        <v>13110</v>
      </c>
      <c r="AI24" s="2">
        <f t="shared" si="32"/>
        <v>2520</v>
      </c>
      <c r="AJ24" s="2">
        <f t="shared" si="33"/>
        <v>1311</v>
      </c>
      <c r="AK24" s="2">
        <f t="shared" si="34"/>
        <v>27729</v>
      </c>
      <c r="AL24" s="2">
        <f t="shared" si="35"/>
        <v>14421</v>
      </c>
      <c r="AM24" s="2">
        <f t="shared" si="36"/>
        <v>42150</v>
      </c>
      <c r="AN24" s="4"/>
      <c r="AO24" s="12">
        <f t="shared" si="47"/>
        <v>142</v>
      </c>
      <c r="AP24" s="10" t="s">
        <v>1</v>
      </c>
      <c r="AQ24" s="2">
        <f t="shared" si="37"/>
        <v>33189</v>
      </c>
      <c r="AR24" s="2">
        <f t="shared" si="38"/>
        <v>17760</v>
      </c>
      <c r="AS24" s="2">
        <f t="shared" si="39"/>
        <v>3318</v>
      </c>
      <c r="AT24" s="2">
        <f t="shared" si="40"/>
        <v>1776</v>
      </c>
      <c r="AU24" s="2">
        <f t="shared" si="41"/>
        <v>36507</v>
      </c>
      <c r="AV24" s="2">
        <f t="shared" si="42"/>
        <v>19536</v>
      </c>
      <c r="AW24" s="2">
        <f t="shared" si="43"/>
        <v>56043</v>
      </c>
    </row>
    <row r="25" spans="1:65" s="6" customFormat="1" ht="36" customHeight="1" x14ac:dyDescent="0.55000000000000004">
      <c r="A25" s="12">
        <f t="shared" si="55"/>
        <v>23</v>
      </c>
      <c r="B25" s="10" t="s">
        <v>1</v>
      </c>
      <c r="C25" s="2">
        <f t="shared" si="56"/>
        <v>4153</v>
      </c>
      <c r="D25" s="2">
        <f t="shared" si="57"/>
        <v>1885</v>
      </c>
      <c r="E25" s="2">
        <f t="shared" si="58"/>
        <v>415</v>
      </c>
      <c r="F25" s="2">
        <f t="shared" si="59"/>
        <v>188</v>
      </c>
      <c r="G25" s="2">
        <f t="shared" si="52"/>
        <v>4568</v>
      </c>
      <c r="H25" s="2">
        <f t="shared" si="53"/>
        <v>2073</v>
      </c>
      <c r="I25" s="2">
        <f t="shared" si="54"/>
        <v>6641</v>
      </c>
      <c r="J25" s="4"/>
      <c r="K25" s="12">
        <f t="shared" si="44"/>
        <v>53</v>
      </c>
      <c r="L25" s="10" t="s">
        <v>1</v>
      </c>
      <c r="M25" s="2">
        <f t="shared" si="16"/>
        <v>11113</v>
      </c>
      <c r="N25" s="2">
        <f t="shared" si="17"/>
        <v>5140</v>
      </c>
      <c r="O25" s="2">
        <f t="shared" si="18"/>
        <v>1111</v>
      </c>
      <c r="P25" s="2">
        <f t="shared" si="19"/>
        <v>514</v>
      </c>
      <c r="Q25" s="2">
        <f t="shared" si="20"/>
        <v>12224</v>
      </c>
      <c r="R25" s="2">
        <f t="shared" si="21"/>
        <v>5654</v>
      </c>
      <c r="S25" s="2">
        <f t="shared" si="22"/>
        <v>17878</v>
      </c>
      <c r="T25" s="4"/>
      <c r="U25" s="12">
        <f t="shared" si="45"/>
        <v>83</v>
      </c>
      <c r="V25" s="10" t="s">
        <v>1</v>
      </c>
      <c r="W25" s="2">
        <f t="shared" si="23"/>
        <v>18073</v>
      </c>
      <c r="X25" s="2">
        <f t="shared" si="24"/>
        <v>9040</v>
      </c>
      <c r="Y25" s="2">
        <f t="shared" si="25"/>
        <v>1807</v>
      </c>
      <c r="Z25" s="2">
        <f t="shared" si="26"/>
        <v>904</v>
      </c>
      <c r="AA25" s="2">
        <f t="shared" si="27"/>
        <v>19880</v>
      </c>
      <c r="AB25" s="2">
        <f t="shared" si="28"/>
        <v>9944</v>
      </c>
      <c r="AC25" s="2">
        <f t="shared" si="29"/>
        <v>29824</v>
      </c>
      <c r="AD25" s="4"/>
      <c r="AE25" s="12">
        <f t="shared" si="46"/>
        <v>113</v>
      </c>
      <c r="AF25" s="10" t="s">
        <v>1</v>
      </c>
      <c r="AG25" s="2">
        <f t="shared" si="30"/>
        <v>25475</v>
      </c>
      <c r="AH25" s="2">
        <f t="shared" si="31"/>
        <v>13265</v>
      </c>
      <c r="AI25" s="2">
        <f t="shared" si="32"/>
        <v>2547</v>
      </c>
      <c r="AJ25" s="2">
        <f t="shared" si="33"/>
        <v>1326</v>
      </c>
      <c r="AK25" s="2">
        <f t="shared" si="34"/>
        <v>28022</v>
      </c>
      <c r="AL25" s="2">
        <f t="shared" si="35"/>
        <v>14591</v>
      </c>
      <c r="AM25" s="2">
        <f t="shared" si="36"/>
        <v>42613</v>
      </c>
      <c r="AN25" s="4"/>
      <c r="AO25" s="12">
        <f t="shared" si="47"/>
        <v>143</v>
      </c>
      <c r="AP25" s="10" t="s">
        <v>1</v>
      </c>
      <c r="AQ25" s="2">
        <f t="shared" si="37"/>
        <v>33455</v>
      </c>
      <c r="AR25" s="2">
        <f t="shared" si="38"/>
        <v>17915</v>
      </c>
      <c r="AS25" s="2">
        <f t="shared" si="39"/>
        <v>3345</v>
      </c>
      <c r="AT25" s="2">
        <f t="shared" si="40"/>
        <v>1791</v>
      </c>
      <c r="AU25" s="2">
        <f t="shared" si="41"/>
        <v>36800</v>
      </c>
      <c r="AV25" s="2">
        <f t="shared" si="42"/>
        <v>19706</v>
      </c>
      <c r="AW25" s="2">
        <f t="shared" si="43"/>
        <v>56506</v>
      </c>
    </row>
    <row r="26" spans="1:65" s="6" customFormat="1" ht="36" customHeight="1" x14ac:dyDescent="0.55000000000000004">
      <c r="A26" s="12">
        <f t="shared" si="55"/>
        <v>24</v>
      </c>
      <c r="B26" s="10" t="s">
        <v>1</v>
      </c>
      <c r="C26" s="2">
        <f t="shared" si="56"/>
        <v>4385</v>
      </c>
      <c r="D26" s="2">
        <f t="shared" si="57"/>
        <v>1980</v>
      </c>
      <c r="E26" s="2">
        <f t="shared" si="58"/>
        <v>438</v>
      </c>
      <c r="F26" s="2">
        <f t="shared" si="59"/>
        <v>198</v>
      </c>
      <c r="G26" s="2">
        <f t="shared" si="52"/>
        <v>4823</v>
      </c>
      <c r="H26" s="2">
        <f t="shared" si="53"/>
        <v>2178</v>
      </c>
      <c r="I26" s="2">
        <f t="shared" si="54"/>
        <v>7001</v>
      </c>
      <c r="J26" s="4"/>
      <c r="K26" s="12">
        <f t="shared" si="44"/>
        <v>54</v>
      </c>
      <c r="L26" s="10" t="s">
        <v>1</v>
      </c>
      <c r="M26" s="2">
        <f t="shared" si="16"/>
        <v>11345</v>
      </c>
      <c r="N26" s="2">
        <f t="shared" si="17"/>
        <v>5270</v>
      </c>
      <c r="O26" s="2">
        <f t="shared" si="18"/>
        <v>1134</v>
      </c>
      <c r="P26" s="2">
        <f t="shared" si="19"/>
        <v>527</v>
      </c>
      <c r="Q26" s="2">
        <f t="shared" si="20"/>
        <v>12479</v>
      </c>
      <c r="R26" s="2">
        <f t="shared" si="21"/>
        <v>5797</v>
      </c>
      <c r="S26" s="2">
        <f t="shared" si="22"/>
        <v>18276</v>
      </c>
      <c r="T26" s="4"/>
      <c r="U26" s="12">
        <f t="shared" si="45"/>
        <v>84</v>
      </c>
      <c r="V26" s="10" t="s">
        <v>1</v>
      </c>
      <c r="W26" s="2">
        <f t="shared" si="23"/>
        <v>18305</v>
      </c>
      <c r="X26" s="2">
        <f t="shared" si="24"/>
        <v>9170</v>
      </c>
      <c r="Y26" s="2">
        <f t="shared" si="25"/>
        <v>1830</v>
      </c>
      <c r="Z26" s="2">
        <f t="shared" si="26"/>
        <v>917</v>
      </c>
      <c r="AA26" s="2">
        <f t="shared" si="27"/>
        <v>20135</v>
      </c>
      <c r="AB26" s="2">
        <f t="shared" si="28"/>
        <v>10087</v>
      </c>
      <c r="AC26" s="2">
        <f t="shared" si="29"/>
        <v>30222</v>
      </c>
      <c r="AD26" s="4"/>
      <c r="AE26" s="12">
        <f t="shared" si="46"/>
        <v>114</v>
      </c>
      <c r="AF26" s="10" t="s">
        <v>1</v>
      </c>
      <c r="AG26" s="2">
        <f t="shared" si="30"/>
        <v>25741</v>
      </c>
      <c r="AH26" s="2">
        <f t="shared" si="31"/>
        <v>13420</v>
      </c>
      <c r="AI26" s="2">
        <f t="shared" si="32"/>
        <v>2574</v>
      </c>
      <c r="AJ26" s="2">
        <f t="shared" si="33"/>
        <v>1342</v>
      </c>
      <c r="AK26" s="2">
        <f t="shared" si="34"/>
        <v>28315</v>
      </c>
      <c r="AL26" s="2">
        <f t="shared" si="35"/>
        <v>14762</v>
      </c>
      <c r="AM26" s="2">
        <f t="shared" si="36"/>
        <v>43077</v>
      </c>
      <c r="AN26" s="4"/>
      <c r="AO26" s="12">
        <f t="shared" si="47"/>
        <v>144</v>
      </c>
      <c r="AP26" s="10" t="s">
        <v>1</v>
      </c>
      <c r="AQ26" s="2">
        <f t="shared" si="37"/>
        <v>33721</v>
      </c>
      <c r="AR26" s="2">
        <f t="shared" si="38"/>
        <v>18070</v>
      </c>
      <c r="AS26" s="2">
        <f t="shared" si="39"/>
        <v>3372</v>
      </c>
      <c r="AT26" s="2">
        <f t="shared" si="40"/>
        <v>1807</v>
      </c>
      <c r="AU26" s="2">
        <f t="shared" si="41"/>
        <v>37093</v>
      </c>
      <c r="AV26" s="2">
        <f t="shared" si="42"/>
        <v>19877</v>
      </c>
      <c r="AW26" s="2">
        <f t="shared" si="43"/>
        <v>56970</v>
      </c>
    </row>
    <row r="27" spans="1:65" s="6" customFormat="1" ht="36" customHeight="1" x14ac:dyDescent="0.55000000000000004">
      <c r="A27" s="12">
        <f t="shared" si="55"/>
        <v>25</v>
      </c>
      <c r="B27" s="10" t="s">
        <v>1</v>
      </c>
      <c r="C27" s="2">
        <f t="shared" si="56"/>
        <v>4617</v>
      </c>
      <c r="D27" s="2">
        <f t="shared" si="57"/>
        <v>2075</v>
      </c>
      <c r="E27" s="2">
        <f t="shared" si="58"/>
        <v>461</v>
      </c>
      <c r="F27" s="2">
        <f t="shared" si="59"/>
        <v>207</v>
      </c>
      <c r="G27" s="2">
        <f t="shared" si="52"/>
        <v>5078</v>
      </c>
      <c r="H27" s="2">
        <f t="shared" si="53"/>
        <v>2282</v>
      </c>
      <c r="I27" s="2">
        <f t="shared" si="54"/>
        <v>7360</v>
      </c>
      <c r="J27" s="4"/>
      <c r="K27" s="12">
        <f t="shared" si="44"/>
        <v>55</v>
      </c>
      <c r="L27" s="10" t="s">
        <v>1</v>
      </c>
      <c r="M27" s="2">
        <f t="shared" si="16"/>
        <v>11577</v>
      </c>
      <c r="N27" s="2">
        <f t="shared" si="17"/>
        <v>5400</v>
      </c>
      <c r="O27" s="2">
        <f t="shared" si="18"/>
        <v>1157</v>
      </c>
      <c r="P27" s="2">
        <f t="shared" si="19"/>
        <v>540</v>
      </c>
      <c r="Q27" s="2">
        <f t="shared" si="20"/>
        <v>12734</v>
      </c>
      <c r="R27" s="2">
        <f t="shared" si="21"/>
        <v>5940</v>
      </c>
      <c r="S27" s="2">
        <f t="shared" si="22"/>
        <v>18674</v>
      </c>
      <c r="T27" s="4"/>
      <c r="U27" s="12">
        <f t="shared" si="45"/>
        <v>85</v>
      </c>
      <c r="V27" s="10" t="s">
        <v>1</v>
      </c>
      <c r="W27" s="2">
        <f t="shared" si="23"/>
        <v>18537</v>
      </c>
      <c r="X27" s="2">
        <f t="shared" si="24"/>
        <v>9300</v>
      </c>
      <c r="Y27" s="2">
        <f t="shared" si="25"/>
        <v>1853</v>
      </c>
      <c r="Z27" s="2">
        <f t="shared" si="26"/>
        <v>930</v>
      </c>
      <c r="AA27" s="2">
        <f t="shared" si="27"/>
        <v>20390</v>
      </c>
      <c r="AB27" s="2">
        <f t="shared" si="28"/>
        <v>10230</v>
      </c>
      <c r="AC27" s="2">
        <f t="shared" si="29"/>
        <v>30620</v>
      </c>
      <c r="AD27" s="4"/>
      <c r="AE27" s="12">
        <f t="shared" si="46"/>
        <v>115</v>
      </c>
      <c r="AF27" s="10" t="s">
        <v>1</v>
      </c>
      <c r="AG27" s="2">
        <f t="shared" si="30"/>
        <v>26007</v>
      </c>
      <c r="AH27" s="2">
        <f t="shared" si="31"/>
        <v>13575</v>
      </c>
      <c r="AI27" s="2">
        <f t="shared" si="32"/>
        <v>2600</v>
      </c>
      <c r="AJ27" s="2">
        <f t="shared" si="33"/>
        <v>1357</v>
      </c>
      <c r="AK27" s="2">
        <f t="shared" si="34"/>
        <v>28607</v>
      </c>
      <c r="AL27" s="2">
        <f t="shared" si="35"/>
        <v>14932</v>
      </c>
      <c r="AM27" s="2">
        <f t="shared" si="36"/>
        <v>43539</v>
      </c>
      <c r="AN27" s="4"/>
      <c r="AO27" s="12">
        <f t="shared" si="47"/>
        <v>145</v>
      </c>
      <c r="AP27" s="10" t="s">
        <v>1</v>
      </c>
      <c r="AQ27" s="2">
        <f t="shared" si="37"/>
        <v>33987</v>
      </c>
      <c r="AR27" s="2">
        <f t="shared" si="38"/>
        <v>18225</v>
      </c>
      <c r="AS27" s="2">
        <f t="shared" si="39"/>
        <v>3398</v>
      </c>
      <c r="AT27" s="2">
        <f t="shared" si="40"/>
        <v>1822</v>
      </c>
      <c r="AU27" s="2">
        <f t="shared" si="41"/>
        <v>37385</v>
      </c>
      <c r="AV27" s="2">
        <f t="shared" si="42"/>
        <v>20047</v>
      </c>
      <c r="AW27" s="2">
        <f t="shared" si="43"/>
        <v>57432</v>
      </c>
    </row>
    <row r="28" spans="1:65" s="6" customFormat="1" ht="36" customHeight="1" x14ac:dyDescent="0.55000000000000004">
      <c r="A28" s="12">
        <f t="shared" si="55"/>
        <v>26</v>
      </c>
      <c r="B28" s="10" t="s">
        <v>1</v>
      </c>
      <c r="C28" s="2">
        <f t="shared" si="56"/>
        <v>4849</v>
      </c>
      <c r="D28" s="2">
        <f t="shared" si="57"/>
        <v>2170</v>
      </c>
      <c r="E28" s="2">
        <f t="shared" si="58"/>
        <v>484</v>
      </c>
      <c r="F28" s="2">
        <f t="shared" si="59"/>
        <v>217</v>
      </c>
      <c r="G28" s="2">
        <f t="shared" si="52"/>
        <v>5333</v>
      </c>
      <c r="H28" s="2">
        <f t="shared" si="53"/>
        <v>2387</v>
      </c>
      <c r="I28" s="2">
        <f t="shared" si="54"/>
        <v>7720</v>
      </c>
      <c r="J28" s="4"/>
      <c r="K28" s="12">
        <f t="shared" si="44"/>
        <v>56</v>
      </c>
      <c r="L28" s="10" t="s">
        <v>1</v>
      </c>
      <c r="M28" s="2">
        <f t="shared" si="16"/>
        <v>11809</v>
      </c>
      <c r="N28" s="2">
        <f t="shared" si="17"/>
        <v>5530</v>
      </c>
      <c r="O28" s="2">
        <f t="shared" si="18"/>
        <v>1180</v>
      </c>
      <c r="P28" s="2">
        <f t="shared" si="19"/>
        <v>553</v>
      </c>
      <c r="Q28" s="2">
        <f t="shared" si="20"/>
        <v>12989</v>
      </c>
      <c r="R28" s="2">
        <f t="shared" si="21"/>
        <v>6083</v>
      </c>
      <c r="S28" s="2">
        <f t="shared" si="22"/>
        <v>19072</v>
      </c>
      <c r="T28" s="4"/>
      <c r="U28" s="12">
        <f t="shared" si="45"/>
        <v>86</v>
      </c>
      <c r="V28" s="10" t="s">
        <v>1</v>
      </c>
      <c r="W28" s="2">
        <f t="shared" si="23"/>
        <v>18769</v>
      </c>
      <c r="X28" s="2">
        <f t="shared" si="24"/>
        <v>9430</v>
      </c>
      <c r="Y28" s="2">
        <f t="shared" si="25"/>
        <v>1876</v>
      </c>
      <c r="Z28" s="2">
        <f t="shared" si="26"/>
        <v>943</v>
      </c>
      <c r="AA28" s="2">
        <f t="shared" si="27"/>
        <v>20645</v>
      </c>
      <c r="AB28" s="2">
        <f t="shared" si="28"/>
        <v>10373</v>
      </c>
      <c r="AC28" s="2">
        <f t="shared" si="29"/>
        <v>31018</v>
      </c>
      <c r="AD28" s="4"/>
      <c r="AE28" s="12">
        <f t="shared" si="46"/>
        <v>116</v>
      </c>
      <c r="AF28" s="10" t="s">
        <v>1</v>
      </c>
      <c r="AG28" s="2">
        <f t="shared" si="30"/>
        <v>26273</v>
      </c>
      <c r="AH28" s="2">
        <f t="shared" si="31"/>
        <v>13730</v>
      </c>
      <c r="AI28" s="2">
        <f t="shared" si="32"/>
        <v>2627</v>
      </c>
      <c r="AJ28" s="2">
        <f t="shared" si="33"/>
        <v>1373</v>
      </c>
      <c r="AK28" s="2">
        <f t="shared" si="34"/>
        <v>28900</v>
      </c>
      <c r="AL28" s="2">
        <f t="shared" si="35"/>
        <v>15103</v>
      </c>
      <c r="AM28" s="2">
        <f t="shared" si="36"/>
        <v>44003</v>
      </c>
      <c r="AN28" s="4"/>
      <c r="AO28" s="12">
        <f t="shared" si="47"/>
        <v>146</v>
      </c>
      <c r="AP28" s="10" t="s">
        <v>1</v>
      </c>
      <c r="AQ28" s="2">
        <f t="shared" si="37"/>
        <v>34253</v>
      </c>
      <c r="AR28" s="2">
        <f t="shared" si="38"/>
        <v>18380</v>
      </c>
      <c r="AS28" s="2">
        <f t="shared" si="39"/>
        <v>3425</v>
      </c>
      <c r="AT28" s="2">
        <f t="shared" si="40"/>
        <v>1838</v>
      </c>
      <c r="AU28" s="2">
        <f t="shared" si="41"/>
        <v>37678</v>
      </c>
      <c r="AV28" s="2">
        <f t="shared" si="42"/>
        <v>20218</v>
      </c>
      <c r="AW28" s="2">
        <f t="shared" si="43"/>
        <v>57896</v>
      </c>
    </row>
    <row r="29" spans="1:65" s="6" customFormat="1" ht="36" customHeight="1" x14ac:dyDescent="0.55000000000000004">
      <c r="A29" s="12">
        <f t="shared" si="55"/>
        <v>27</v>
      </c>
      <c r="B29" s="10" t="s">
        <v>1</v>
      </c>
      <c r="C29" s="2">
        <f t="shared" si="56"/>
        <v>5081</v>
      </c>
      <c r="D29" s="2">
        <f t="shared" si="57"/>
        <v>2265</v>
      </c>
      <c r="E29" s="2">
        <f t="shared" si="58"/>
        <v>508</v>
      </c>
      <c r="F29" s="2">
        <f t="shared" si="59"/>
        <v>226</v>
      </c>
      <c r="G29" s="2">
        <f t="shared" si="52"/>
        <v>5589</v>
      </c>
      <c r="H29" s="2">
        <f t="shared" si="53"/>
        <v>2491</v>
      </c>
      <c r="I29" s="2">
        <f t="shared" si="54"/>
        <v>8080</v>
      </c>
      <c r="J29" s="4"/>
      <c r="K29" s="12">
        <f t="shared" si="44"/>
        <v>57</v>
      </c>
      <c r="L29" s="10" t="s">
        <v>1</v>
      </c>
      <c r="M29" s="2">
        <f t="shared" si="16"/>
        <v>12041</v>
      </c>
      <c r="N29" s="2">
        <f t="shared" si="17"/>
        <v>5660</v>
      </c>
      <c r="O29" s="2">
        <f t="shared" si="18"/>
        <v>1204</v>
      </c>
      <c r="P29" s="2">
        <f t="shared" si="19"/>
        <v>566</v>
      </c>
      <c r="Q29" s="2">
        <f t="shared" si="20"/>
        <v>13245</v>
      </c>
      <c r="R29" s="2">
        <f t="shared" si="21"/>
        <v>6226</v>
      </c>
      <c r="S29" s="2">
        <f t="shared" si="22"/>
        <v>19471</v>
      </c>
      <c r="T29" s="4"/>
      <c r="U29" s="12">
        <f t="shared" si="45"/>
        <v>87</v>
      </c>
      <c r="V29" s="10" t="s">
        <v>1</v>
      </c>
      <c r="W29" s="2">
        <f t="shared" si="23"/>
        <v>19001</v>
      </c>
      <c r="X29" s="2">
        <f t="shared" si="24"/>
        <v>9560</v>
      </c>
      <c r="Y29" s="2">
        <f t="shared" si="25"/>
        <v>1900</v>
      </c>
      <c r="Z29" s="2">
        <f t="shared" si="26"/>
        <v>956</v>
      </c>
      <c r="AA29" s="2">
        <f t="shared" si="27"/>
        <v>20901</v>
      </c>
      <c r="AB29" s="2">
        <f t="shared" si="28"/>
        <v>10516</v>
      </c>
      <c r="AC29" s="2">
        <f t="shared" si="29"/>
        <v>31417</v>
      </c>
      <c r="AD29" s="4"/>
      <c r="AE29" s="12">
        <f t="shared" si="46"/>
        <v>117</v>
      </c>
      <c r="AF29" s="10" t="s">
        <v>1</v>
      </c>
      <c r="AG29" s="2">
        <f t="shared" si="30"/>
        <v>26539</v>
      </c>
      <c r="AH29" s="2">
        <f t="shared" si="31"/>
        <v>13885</v>
      </c>
      <c r="AI29" s="2">
        <f t="shared" si="32"/>
        <v>2653</v>
      </c>
      <c r="AJ29" s="2">
        <f t="shared" si="33"/>
        <v>1388</v>
      </c>
      <c r="AK29" s="2">
        <f t="shared" si="34"/>
        <v>29192</v>
      </c>
      <c r="AL29" s="2">
        <f t="shared" si="35"/>
        <v>15273</v>
      </c>
      <c r="AM29" s="2">
        <f t="shared" si="36"/>
        <v>44465</v>
      </c>
      <c r="AN29" s="4"/>
      <c r="AO29" s="12">
        <f t="shared" si="47"/>
        <v>147</v>
      </c>
      <c r="AP29" s="10" t="s">
        <v>1</v>
      </c>
      <c r="AQ29" s="2">
        <f t="shared" si="37"/>
        <v>34519</v>
      </c>
      <c r="AR29" s="2">
        <f t="shared" si="38"/>
        <v>18535</v>
      </c>
      <c r="AS29" s="2">
        <f t="shared" si="39"/>
        <v>3451</v>
      </c>
      <c r="AT29" s="2">
        <f t="shared" si="40"/>
        <v>1853</v>
      </c>
      <c r="AU29" s="2">
        <f t="shared" si="41"/>
        <v>37970</v>
      </c>
      <c r="AV29" s="2">
        <f t="shared" si="42"/>
        <v>20388</v>
      </c>
      <c r="AW29" s="2">
        <f t="shared" si="43"/>
        <v>58358</v>
      </c>
    </row>
    <row r="30" spans="1:65" s="6" customFormat="1" ht="36" customHeight="1" x14ac:dyDescent="0.55000000000000004">
      <c r="A30" s="12">
        <f t="shared" si="55"/>
        <v>28</v>
      </c>
      <c r="B30" s="10" t="s">
        <v>1</v>
      </c>
      <c r="C30" s="2">
        <f t="shared" si="56"/>
        <v>5313</v>
      </c>
      <c r="D30" s="2">
        <f t="shared" si="57"/>
        <v>2360</v>
      </c>
      <c r="E30" s="2">
        <f t="shared" si="58"/>
        <v>531</v>
      </c>
      <c r="F30" s="2">
        <f t="shared" si="59"/>
        <v>236</v>
      </c>
      <c r="G30" s="2">
        <f t="shared" si="52"/>
        <v>5844</v>
      </c>
      <c r="H30" s="2">
        <f t="shared" si="53"/>
        <v>2596</v>
      </c>
      <c r="I30" s="2">
        <f t="shared" si="54"/>
        <v>8440</v>
      </c>
      <c r="J30" s="4"/>
      <c r="K30" s="12">
        <f t="shared" si="44"/>
        <v>58</v>
      </c>
      <c r="L30" s="10" t="s">
        <v>1</v>
      </c>
      <c r="M30" s="2">
        <f t="shared" si="16"/>
        <v>12273</v>
      </c>
      <c r="N30" s="2">
        <f t="shared" si="17"/>
        <v>5790</v>
      </c>
      <c r="O30" s="2">
        <f t="shared" si="18"/>
        <v>1227</v>
      </c>
      <c r="P30" s="2">
        <f t="shared" si="19"/>
        <v>579</v>
      </c>
      <c r="Q30" s="2">
        <f t="shared" si="20"/>
        <v>13500</v>
      </c>
      <c r="R30" s="2">
        <f t="shared" si="21"/>
        <v>6369</v>
      </c>
      <c r="S30" s="2">
        <f t="shared" si="22"/>
        <v>19869</v>
      </c>
      <c r="T30" s="4"/>
      <c r="U30" s="12">
        <f t="shared" si="45"/>
        <v>88</v>
      </c>
      <c r="V30" s="10" t="s">
        <v>1</v>
      </c>
      <c r="W30" s="2">
        <f t="shared" si="23"/>
        <v>19233</v>
      </c>
      <c r="X30" s="2">
        <f t="shared" si="24"/>
        <v>9690</v>
      </c>
      <c r="Y30" s="2">
        <f t="shared" si="25"/>
        <v>1923</v>
      </c>
      <c r="Z30" s="2">
        <f t="shared" si="26"/>
        <v>969</v>
      </c>
      <c r="AA30" s="2">
        <f t="shared" si="27"/>
        <v>21156</v>
      </c>
      <c r="AB30" s="2">
        <f t="shared" si="28"/>
        <v>10659</v>
      </c>
      <c r="AC30" s="2">
        <f t="shared" si="29"/>
        <v>31815</v>
      </c>
      <c r="AD30" s="4"/>
      <c r="AE30" s="12">
        <f t="shared" si="46"/>
        <v>118</v>
      </c>
      <c r="AF30" s="10" t="s">
        <v>1</v>
      </c>
      <c r="AG30" s="2">
        <f t="shared" si="30"/>
        <v>26805</v>
      </c>
      <c r="AH30" s="2">
        <f t="shared" si="31"/>
        <v>14040</v>
      </c>
      <c r="AI30" s="2">
        <f t="shared" si="32"/>
        <v>2680</v>
      </c>
      <c r="AJ30" s="2">
        <f t="shared" si="33"/>
        <v>1404</v>
      </c>
      <c r="AK30" s="2">
        <f t="shared" si="34"/>
        <v>29485</v>
      </c>
      <c r="AL30" s="2">
        <f t="shared" si="35"/>
        <v>15444</v>
      </c>
      <c r="AM30" s="2">
        <f t="shared" si="36"/>
        <v>44929</v>
      </c>
      <c r="AN30" s="4"/>
      <c r="AO30" s="12">
        <f t="shared" si="47"/>
        <v>148</v>
      </c>
      <c r="AP30" s="10" t="s">
        <v>1</v>
      </c>
      <c r="AQ30" s="2">
        <f t="shared" si="37"/>
        <v>34785</v>
      </c>
      <c r="AR30" s="2">
        <f t="shared" si="38"/>
        <v>18690</v>
      </c>
      <c r="AS30" s="2">
        <f t="shared" si="39"/>
        <v>3478</v>
      </c>
      <c r="AT30" s="2">
        <f t="shared" si="40"/>
        <v>1869</v>
      </c>
      <c r="AU30" s="2">
        <f t="shared" si="41"/>
        <v>38263</v>
      </c>
      <c r="AV30" s="2">
        <f t="shared" si="42"/>
        <v>20559</v>
      </c>
      <c r="AW30" s="2">
        <f t="shared" si="43"/>
        <v>58822</v>
      </c>
    </row>
    <row r="31" spans="1:65" s="6" customFormat="1" ht="36" customHeight="1" x14ac:dyDescent="0.55000000000000004">
      <c r="A31" s="12">
        <f t="shared" si="55"/>
        <v>29</v>
      </c>
      <c r="B31" s="10" t="s">
        <v>1</v>
      </c>
      <c r="C31" s="2">
        <f t="shared" si="56"/>
        <v>5545</v>
      </c>
      <c r="D31" s="2">
        <f t="shared" si="57"/>
        <v>2455</v>
      </c>
      <c r="E31" s="2">
        <f t="shared" si="58"/>
        <v>554</v>
      </c>
      <c r="F31" s="2">
        <f t="shared" si="59"/>
        <v>245</v>
      </c>
      <c r="G31" s="2">
        <f t="shared" si="52"/>
        <v>6099</v>
      </c>
      <c r="H31" s="2">
        <f t="shared" si="53"/>
        <v>2700</v>
      </c>
      <c r="I31" s="2">
        <f t="shared" si="54"/>
        <v>8799</v>
      </c>
      <c r="J31" s="4"/>
      <c r="K31" s="12">
        <f t="shared" si="44"/>
        <v>59</v>
      </c>
      <c r="L31" s="10" t="s">
        <v>1</v>
      </c>
      <c r="M31" s="2">
        <f t="shared" si="16"/>
        <v>12505</v>
      </c>
      <c r="N31" s="2">
        <f t="shared" si="17"/>
        <v>5920</v>
      </c>
      <c r="O31" s="2">
        <f t="shared" si="18"/>
        <v>1250</v>
      </c>
      <c r="P31" s="2">
        <f t="shared" si="19"/>
        <v>592</v>
      </c>
      <c r="Q31" s="2">
        <f t="shared" si="20"/>
        <v>13755</v>
      </c>
      <c r="R31" s="2">
        <f t="shared" si="21"/>
        <v>6512</v>
      </c>
      <c r="S31" s="2">
        <f t="shared" si="22"/>
        <v>20267</v>
      </c>
      <c r="T31" s="4"/>
      <c r="U31" s="12">
        <f t="shared" si="45"/>
        <v>89</v>
      </c>
      <c r="V31" s="10" t="s">
        <v>1</v>
      </c>
      <c r="W31" s="2">
        <f t="shared" si="23"/>
        <v>19465</v>
      </c>
      <c r="X31" s="2">
        <f t="shared" si="24"/>
        <v>9820</v>
      </c>
      <c r="Y31" s="2">
        <f t="shared" si="25"/>
        <v>1946</v>
      </c>
      <c r="Z31" s="2">
        <f t="shared" si="26"/>
        <v>982</v>
      </c>
      <c r="AA31" s="2">
        <f t="shared" si="27"/>
        <v>21411</v>
      </c>
      <c r="AB31" s="2">
        <f t="shared" si="28"/>
        <v>10802</v>
      </c>
      <c r="AC31" s="2">
        <f t="shared" si="29"/>
        <v>32213</v>
      </c>
      <c r="AD31" s="4"/>
      <c r="AE31" s="12">
        <f t="shared" si="46"/>
        <v>119</v>
      </c>
      <c r="AF31" s="10" t="s">
        <v>1</v>
      </c>
      <c r="AG31" s="2">
        <f t="shared" si="30"/>
        <v>27071</v>
      </c>
      <c r="AH31" s="2">
        <f t="shared" si="31"/>
        <v>14195</v>
      </c>
      <c r="AI31" s="2">
        <f t="shared" si="32"/>
        <v>2707</v>
      </c>
      <c r="AJ31" s="2">
        <f t="shared" si="33"/>
        <v>1419</v>
      </c>
      <c r="AK31" s="2">
        <f t="shared" si="34"/>
        <v>29778</v>
      </c>
      <c r="AL31" s="2">
        <f t="shared" si="35"/>
        <v>15614</v>
      </c>
      <c r="AM31" s="2">
        <f t="shared" si="36"/>
        <v>45392</v>
      </c>
      <c r="AN31" s="4"/>
      <c r="AO31" s="12">
        <f t="shared" si="47"/>
        <v>149</v>
      </c>
      <c r="AP31" s="10" t="s">
        <v>1</v>
      </c>
      <c r="AQ31" s="2">
        <f t="shared" si="37"/>
        <v>35051</v>
      </c>
      <c r="AR31" s="2">
        <f t="shared" si="38"/>
        <v>18845</v>
      </c>
      <c r="AS31" s="2">
        <f t="shared" si="39"/>
        <v>3505</v>
      </c>
      <c r="AT31" s="2">
        <f t="shared" si="40"/>
        <v>1884</v>
      </c>
      <c r="AU31" s="2">
        <f t="shared" si="41"/>
        <v>38556</v>
      </c>
      <c r="AV31" s="2">
        <f t="shared" si="42"/>
        <v>20729</v>
      </c>
      <c r="AW31" s="2">
        <f t="shared" si="43"/>
        <v>59285</v>
      </c>
    </row>
    <row r="32" spans="1:65" s="6" customFormat="1" ht="36" customHeight="1" x14ac:dyDescent="0.55000000000000004">
      <c r="A32" s="12">
        <f t="shared" si="55"/>
        <v>30</v>
      </c>
      <c r="B32" s="10" t="s">
        <v>1</v>
      </c>
      <c r="C32" s="2">
        <f t="shared" si="56"/>
        <v>5777</v>
      </c>
      <c r="D32" s="2">
        <f t="shared" si="57"/>
        <v>2550</v>
      </c>
      <c r="E32" s="2">
        <f t="shared" si="58"/>
        <v>577</v>
      </c>
      <c r="F32" s="2">
        <f t="shared" si="59"/>
        <v>255</v>
      </c>
      <c r="G32" s="2">
        <f t="shared" si="52"/>
        <v>6354</v>
      </c>
      <c r="H32" s="2">
        <f t="shared" si="53"/>
        <v>2805</v>
      </c>
      <c r="I32" s="2">
        <f t="shared" si="54"/>
        <v>9159</v>
      </c>
      <c r="J32" s="9"/>
      <c r="K32" s="12">
        <f t="shared" si="44"/>
        <v>60</v>
      </c>
      <c r="L32" s="10" t="s">
        <v>0</v>
      </c>
      <c r="M32" s="2">
        <f t="shared" si="16"/>
        <v>12737</v>
      </c>
      <c r="N32" s="2">
        <f t="shared" si="17"/>
        <v>6050</v>
      </c>
      <c r="O32" s="2">
        <f t="shared" si="18"/>
        <v>1273</v>
      </c>
      <c r="P32" s="2">
        <f t="shared" si="19"/>
        <v>605</v>
      </c>
      <c r="Q32" s="2">
        <f t="shared" si="20"/>
        <v>14010</v>
      </c>
      <c r="R32" s="2">
        <f t="shared" si="21"/>
        <v>6655</v>
      </c>
      <c r="S32" s="2">
        <f t="shared" si="22"/>
        <v>20665</v>
      </c>
      <c r="T32" s="4"/>
      <c r="U32" s="12">
        <f t="shared" si="45"/>
        <v>90</v>
      </c>
      <c r="V32" s="10" t="s">
        <v>0</v>
      </c>
      <c r="W32" s="2">
        <f t="shared" si="23"/>
        <v>19697</v>
      </c>
      <c r="X32" s="2">
        <f t="shared" si="24"/>
        <v>9950</v>
      </c>
      <c r="Y32" s="2">
        <f t="shared" si="25"/>
        <v>1969</v>
      </c>
      <c r="Z32" s="2">
        <f t="shared" si="26"/>
        <v>995</v>
      </c>
      <c r="AA32" s="2">
        <f t="shared" si="27"/>
        <v>21666</v>
      </c>
      <c r="AB32" s="2">
        <f t="shared" si="28"/>
        <v>10945</v>
      </c>
      <c r="AC32" s="2">
        <f t="shared" si="29"/>
        <v>32611</v>
      </c>
      <c r="AD32" s="4"/>
      <c r="AE32" s="12">
        <f t="shared" si="46"/>
        <v>120</v>
      </c>
      <c r="AF32" s="10" t="s">
        <v>0</v>
      </c>
      <c r="AG32" s="2">
        <f t="shared" si="30"/>
        <v>27337</v>
      </c>
      <c r="AH32" s="2">
        <f t="shared" si="31"/>
        <v>14350</v>
      </c>
      <c r="AI32" s="2">
        <f t="shared" si="32"/>
        <v>2733</v>
      </c>
      <c r="AJ32" s="2">
        <f t="shared" si="33"/>
        <v>1435</v>
      </c>
      <c r="AK32" s="2">
        <f t="shared" si="34"/>
        <v>30070</v>
      </c>
      <c r="AL32" s="2">
        <f t="shared" si="35"/>
        <v>15785</v>
      </c>
      <c r="AM32" s="2">
        <f t="shared" si="36"/>
        <v>45855</v>
      </c>
      <c r="AN32" s="4"/>
      <c r="AO32" s="12">
        <f t="shared" si="47"/>
        <v>150</v>
      </c>
      <c r="AP32" s="10" t="s">
        <v>0</v>
      </c>
      <c r="AQ32" s="2">
        <f t="shared" si="37"/>
        <v>35317</v>
      </c>
      <c r="AR32" s="2">
        <f t="shared" si="38"/>
        <v>19000</v>
      </c>
      <c r="AS32" s="2">
        <f t="shared" si="39"/>
        <v>3531</v>
      </c>
      <c r="AT32" s="2">
        <f t="shared" si="40"/>
        <v>1900</v>
      </c>
      <c r="AU32" s="2">
        <f t="shared" si="41"/>
        <v>38848</v>
      </c>
      <c r="AV32" s="2">
        <f t="shared" si="42"/>
        <v>20900</v>
      </c>
      <c r="AW32" s="2">
        <f t="shared" si="43"/>
        <v>59748</v>
      </c>
    </row>
  </sheetData>
  <sheetProtection algorithmName="SHA-512" hashValue="GRtCvFy/wylxnQFiCMZSaVi9sHHsSaDZwjKFOUlD/uP5PJ8xl5hGK7cCzxqZckhKPzTVvCa4WeHgOZxWdORzLg==" saltValue="nL+fp5BzxuKRxE83YrNzFA==" spinCount="100000" sheet="1" objects="1" scenarios="1"/>
  <mergeCells count="24">
    <mergeCell ref="AU1:AW1"/>
    <mergeCell ref="K1:N1"/>
    <mergeCell ref="Q1:T1"/>
    <mergeCell ref="A1:I1"/>
    <mergeCell ref="A9:B9"/>
    <mergeCell ref="K2:L2"/>
    <mergeCell ref="D6:I8"/>
    <mergeCell ref="AE2:AF2"/>
    <mergeCell ref="U2:V2"/>
    <mergeCell ref="A2:I4"/>
    <mergeCell ref="A5:C5"/>
    <mergeCell ref="D5:I5"/>
    <mergeCell ref="AO2:AP2"/>
    <mergeCell ref="BD5:BE5"/>
    <mergeCell ref="BG3:BL3"/>
    <mergeCell ref="A6:C8"/>
    <mergeCell ref="BK4:BL4"/>
    <mergeCell ref="AX4:AY4"/>
    <mergeCell ref="AZ4:BA4"/>
    <mergeCell ref="BB4:BC4"/>
    <mergeCell ref="BG4:BH4"/>
    <mergeCell ref="BI4:BJ4"/>
    <mergeCell ref="BD4:BE4"/>
    <mergeCell ref="AX3:BE3"/>
  </mergeCells>
  <phoneticPr fontId="2"/>
  <dataValidations count="3">
    <dataValidation type="list" allowBlank="1" showInputMessage="1" showErrorMessage="1" sqref="J3:J7">
      <formula1>"家庭用,営業用,官公署用,基地用"</formula1>
    </dataValidation>
    <dataValidation type="list" allowBlank="1" showInputMessage="1" showErrorMessage="1" sqref="Q1:T1">
      <formula1>"下水道有,下水道無"</formula1>
    </dataValidation>
    <dataValidation type="list" allowBlank="1" showInputMessage="1" showErrorMessage="1" sqref="D6:I8">
      <formula1>"家庭用,営業用,官公署用,臨時用"</formula1>
    </dataValidation>
  </dataValidations>
  <pageMargins left="0.62992125984251968" right="0.62992125984251968" top="0.74803149606299213" bottom="0.15748031496062992" header="0.31496062992125984" footer="0.31496062992125984"/>
  <pageSetup paperSize="9" scale="45" orientation="landscape" r:id="rId1"/>
  <colBreaks count="1" manualBreakCount="1">
    <brk id="49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早見票</vt:lpstr>
      <vt:lpstr>早見票!Print_Area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suido_user</dc:creator>
  <cp:lastModifiedBy>末吉　直美</cp:lastModifiedBy>
  <cp:lastPrinted>2026-02-06T00:14:31Z</cp:lastPrinted>
  <dcterms:created xsi:type="dcterms:W3CDTF">2025-03-10T05:36:40Z</dcterms:created>
  <dcterms:modified xsi:type="dcterms:W3CDTF">2026-03-17T07:04:28Z</dcterms:modified>
</cp:coreProperties>
</file>